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14.xml" ContentType="application/vnd.openxmlformats-officedocument.spreadsheetml.table+xml"/>
  <Override PartName="/xl/tables/table43.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2.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pivotCache/pivotCacheRecords4.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tables/table1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updateLinks="never" codeName="ThisWorkbook" defaultThemeVersion="166925"/>
  <mc:AlternateContent xmlns:mc="http://schemas.openxmlformats.org/markup-compatibility/2006">
    <mc:Choice Requires="x15">
      <x15ac:absPath xmlns:x15ac="http://schemas.microsoft.com/office/spreadsheetml/2010/11/ac" url="/Users/kalbis/Dropbox (CSG)/Katy - Individual Folder/Stepping Up/MacArthur Deliverables 2020/Final Drafts/Final Formatted Versions/Getting Started_A Guidebook for Sustainability and Scaling/"/>
    </mc:Choice>
  </mc:AlternateContent>
  <xr:revisionPtr revIDLastSave="0" documentId="8_{1A0EEC26-B960-2D46-A5A1-7B4D330DA3E9}" xr6:coauthVersionLast="45" xr6:coauthVersionMax="45" xr10:uidLastSave="{00000000-0000-0000-0000-000000000000}"/>
  <bookViews>
    <workbookView xWindow="0" yWindow="460" windowWidth="19420" windowHeight="10420" tabRatio="812" xr2:uid="{00000000-000D-0000-FFFF-FFFF00000000}"/>
  </bookViews>
  <sheets>
    <sheet name="Cover" sheetId="32" r:id="rId1"/>
    <sheet name="Introduction" sheetId="17" r:id="rId2"/>
    <sheet name="Initiative Basics" sheetId="23" r:id="rId3"/>
    <sheet name="Planning Sheet" sheetId="13" r:id="rId4"/>
    <sheet name="Funding Plan by Program-Policy" sheetId="4" r:id="rId5"/>
    <sheet name="Funding Plan by Source" sheetId="15" r:id="rId6"/>
    <sheet name="Investment Breakdown" sheetId="20" r:id="rId7"/>
    <sheet name="Operating Cost Categories" sheetId="26" r:id="rId8"/>
    <sheet name="Op. Costs by Program-Policy" sheetId="28" r:id="rId9"/>
    <sheet name="Operating Cost Summary" sheetId="29" r:id="rId10"/>
    <sheet name="Three-Year Budget" sheetId="31" r:id="rId11"/>
  </sheets>
  <definedNames>
    <definedName name="CountyFunding">'Initiative Basics'!$C$3:$C$42</definedName>
    <definedName name="CountyInterventionList">'Initiative Basics'!$A$3:$A$42</definedName>
    <definedName name="FundingSources">'Planning Sheet'!$A$19:$A$702</definedName>
    <definedName name="_xlnm.Print_Area" localSheetId="2">'Initiative Basics'!$A$1:$C$42</definedName>
    <definedName name="PrioritizedInterventions">'Planning Sheet'!$B$16:$G$660</definedName>
  </definedNames>
  <calcPr calcId="191029"/>
  <pivotCaches>
    <pivotCache cacheId="34" r:id="rId12"/>
    <pivotCache cacheId="37" r:id="rId13"/>
    <pivotCache cacheId="40" r:id="rId14"/>
    <pivotCache cacheId="43"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4" l="1"/>
  <c r="A1669" i="31" l="1"/>
  <c r="A1627" i="31"/>
  <c r="A1585" i="31"/>
  <c r="A1543" i="31"/>
  <c r="A1501" i="31"/>
  <c r="A1459" i="31"/>
  <c r="A1417" i="31"/>
  <c r="A1375" i="31"/>
  <c r="A1333" i="31"/>
  <c r="A1291" i="31"/>
  <c r="A1249" i="31"/>
  <c r="A1207" i="31"/>
  <c r="A1165" i="31"/>
  <c r="A1123" i="31"/>
  <c r="A1081" i="31"/>
  <c r="A1039" i="31"/>
  <c r="AT1668" i="31" l="1"/>
  <c r="AS1668" i="31"/>
  <c r="AR1668" i="31"/>
  <c r="AQ1668" i="31"/>
  <c r="AP1668" i="31"/>
  <c r="AO1668" i="31"/>
  <c r="AN1668" i="31"/>
  <c r="AM1668" i="31"/>
  <c r="AL1668" i="31"/>
  <c r="AK1668" i="31"/>
  <c r="AJ1668" i="31"/>
  <c r="AI1668" i="31"/>
  <c r="AH1668" i="31"/>
  <c r="AG1668" i="31"/>
  <c r="AF1668" i="31"/>
  <c r="AE1668" i="31"/>
  <c r="AD1668" i="31"/>
  <c r="AC1668" i="31"/>
  <c r="AB1668" i="31"/>
  <c r="AA1668" i="31"/>
  <c r="Z1668" i="31"/>
  <c r="Y1668" i="31"/>
  <c r="X1668" i="31"/>
  <c r="W1668" i="31"/>
  <c r="V1668" i="31"/>
  <c r="U1668" i="31"/>
  <c r="T1668" i="31"/>
  <c r="S1668" i="31"/>
  <c r="R1668" i="31"/>
  <c r="Q1668" i="31"/>
  <c r="P1668" i="31"/>
  <c r="O1668" i="31"/>
  <c r="N1668" i="31"/>
  <c r="M1668" i="31"/>
  <c r="L1668" i="31"/>
  <c r="K1668" i="31"/>
  <c r="J1668" i="31"/>
  <c r="I1668" i="31"/>
  <c r="H1668" i="31"/>
  <c r="G1668" i="31"/>
  <c r="B1705" i="31"/>
  <c r="B1702" i="31"/>
  <c r="B1699" i="31"/>
  <c r="B1696" i="31"/>
  <c r="B1693" i="31"/>
  <c r="B1690" i="31"/>
  <c r="B1687" i="31"/>
  <c r="B1684" i="31"/>
  <c r="B1681" i="31"/>
  <c r="B1678" i="31"/>
  <c r="B1675" i="31"/>
  <c r="B1672" i="31"/>
  <c r="B1669" i="31"/>
  <c r="AT1626" i="31"/>
  <c r="AS1626" i="31"/>
  <c r="AR1626" i="31"/>
  <c r="AQ1626" i="31"/>
  <c r="AP1626" i="31"/>
  <c r="AO1626" i="31"/>
  <c r="AN1626" i="31"/>
  <c r="AM1626" i="31"/>
  <c r="AL1626" i="31"/>
  <c r="AK1626" i="31"/>
  <c r="AJ1626" i="31"/>
  <c r="AI1626" i="31"/>
  <c r="AH1626" i="31"/>
  <c r="AG1626" i="31"/>
  <c r="AF1626" i="31"/>
  <c r="AE1626" i="31"/>
  <c r="AD1626" i="31"/>
  <c r="AC1626" i="31"/>
  <c r="AB1626" i="31"/>
  <c r="AA1626" i="31"/>
  <c r="Z1626" i="31"/>
  <c r="Y1626" i="31"/>
  <c r="X1626" i="31"/>
  <c r="W1626" i="31"/>
  <c r="V1626" i="31"/>
  <c r="U1626" i="31"/>
  <c r="T1626" i="31"/>
  <c r="S1626" i="31"/>
  <c r="R1626" i="31"/>
  <c r="Q1626" i="31"/>
  <c r="P1626" i="31"/>
  <c r="O1626" i="31"/>
  <c r="N1626" i="31"/>
  <c r="M1626" i="31"/>
  <c r="L1626" i="31"/>
  <c r="K1626" i="31"/>
  <c r="J1626" i="31"/>
  <c r="I1626" i="31"/>
  <c r="H1626" i="31"/>
  <c r="G1626" i="31"/>
  <c r="B1663" i="31"/>
  <c r="B1660" i="31"/>
  <c r="B1657" i="31"/>
  <c r="B1654" i="31"/>
  <c r="B1651" i="31"/>
  <c r="B1648" i="31"/>
  <c r="B1645" i="31"/>
  <c r="B1642" i="31"/>
  <c r="B1639" i="31"/>
  <c r="B1636" i="31"/>
  <c r="B1633" i="31"/>
  <c r="B1630" i="31"/>
  <c r="B1627" i="31"/>
  <c r="AU1707" i="31"/>
  <c r="AU1706" i="31"/>
  <c r="AU1705" i="31"/>
  <c r="E1705" i="31"/>
  <c r="D1705" i="31"/>
  <c r="C1705" i="31"/>
  <c r="AU1704" i="31"/>
  <c r="AU1703" i="31"/>
  <c r="AU1702" i="31"/>
  <c r="E1702" i="31"/>
  <c r="D1702" i="31"/>
  <c r="C1702" i="31"/>
  <c r="AU1701" i="31"/>
  <c r="AU1700" i="31"/>
  <c r="AU1699" i="31"/>
  <c r="E1699" i="31"/>
  <c r="D1699" i="31"/>
  <c r="C1699" i="31"/>
  <c r="AU1698" i="31"/>
  <c r="AU1697" i="31"/>
  <c r="AU1696" i="31"/>
  <c r="E1696" i="31"/>
  <c r="D1696" i="31"/>
  <c r="C1696" i="31"/>
  <c r="AU1695" i="31"/>
  <c r="AU1694" i="31"/>
  <c r="AU1693" i="31"/>
  <c r="E1693" i="31"/>
  <c r="D1693" i="31"/>
  <c r="C1693" i="31"/>
  <c r="AU1692" i="31"/>
  <c r="AU1691" i="31"/>
  <c r="AU1690" i="31"/>
  <c r="E1690" i="31"/>
  <c r="D1690" i="31"/>
  <c r="C1690" i="31"/>
  <c r="AU1689" i="31"/>
  <c r="AU1688" i="31"/>
  <c r="AU1687" i="31"/>
  <c r="E1687" i="31"/>
  <c r="D1687" i="31"/>
  <c r="C1687" i="31"/>
  <c r="AU1686" i="31"/>
  <c r="AU1685" i="31"/>
  <c r="AU1684" i="31"/>
  <c r="E1684" i="31"/>
  <c r="D1684" i="31"/>
  <c r="C1684" i="31"/>
  <c r="AU1683" i="31"/>
  <c r="AU1682" i="31"/>
  <c r="AU1681" i="31"/>
  <c r="E1681" i="31"/>
  <c r="D1681" i="31"/>
  <c r="C1681" i="31"/>
  <c r="AU1680" i="31"/>
  <c r="AU1679" i="31"/>
  <c r="AU1678" i="31"/>
  <c r="E1678" i="31"/>
  <c r="D1678" i="31"/>
  <c r="C1678" i="31"/>
  <c r="AU1677" i="31"/>
  <c r="AU1676" i="31"/>
  <c r="AU1675" i="31"/>
  <c r="E1675" i="31"/>
  <c r="D1675" i="31"/>
  <c r="C1675" i="31"/>
  <c r="AU1674" i="31"/>
  <c r="AU1673" i="31"/>
  <c r="AU1672" i="31"/>
  <c r="E1672" i="31"/>
  <c r="D1672" i="31"/>
  <c r="C1672" i="31"/>
  <c r="AU1671" i="31"/>
  <c r="AU1670" i="31"/>
  <c r="AU1669" i="31"/>
  <c r="E1669" i="31"/>
  <c r="D1669" i="31"/>
  <c r="C1669" i="31"/>
  <c r="AU1665" i="31"/>
  <c r="AU1664" i="31"/>
  <c r="AU1663" i="31"/>
  <c r="E1663" i="31"/>
  <c r="D1663" i="31"/>
  <c r="C1663" i="31"/>
  <c r="AU1662" i="31"/>
  <c r="AU1661" i="31"/>
  <c r="AU1660" i="31"/>
  <c r="E1660" i="31"/>
  <c r="D1660" i="31"/>
  <c r="C1660" i="31"/>
  <c r="AU1659" i="31"/>
  <c r="AU1658" i="31"/>
  <c r="AU1657" i="31"/>
  <c r="E1657" i="31"/>
  <c r="D1657" i="31"/>
  <c r="C1657" i="31"/>
  <c r="AU1656" i="31"/>
  <c r="AU1655" i="31"/>
  <c r="AU1654" i="31"/>
  <c r="E1654" i="31"/>
  <c r="D1654" i="31"/>
  <c r="C1654" i="31"/>
  <c r="AU1653" i="31"/>
  <c r="AU1652" i="31"/>
  <c r="AU1651" i="31"/>
  <c r="E1651" i="31"/>
  <c r="D1651" i="31"/>
  <c r="C1651" i="31"/>
  <c r="AU1650" i="31"/>
  <c r="AU1649" i="31"/>
  <c r="AU1648" i="31"/>
  <c r="E1648" i="31"/>
  <c r="D1648" i="31"/>
  <c r="C1648" i="31"/>
  <c r="AU1647" i="31"/>
  <c r="AU1646" i="31"/>
  <c r="AU1645" i="31"/>
  <c r="E1645" i="31"/>
  <c r="D1645" i="31"/>
  <c r="C1645" i="31"/>
  <c r="AU1644" i="31"/>
  <c r="AU1643" i="31"/>
  <c r="AU1642" i="31"/>
  <c r="E1642" i="31"/>
  <c r="D1642" i="31"/>
  <c r="C1642" i="31"/>
  <c r="AU1641" i="31"/>
  <c r="AU1640" i="31"/>
  <c r="AU1639" i="31"/>
  <c r="E1639" i="31"/>
  <c r="D1639" i="31"/>
  <c r="C1639" i="31"/>
  <c r="AU1638" i="31"/>
  <c r="AU1637" i="31"/>
  <c r="AU1636" i="31"/>
  <c r="E1636" i="31"/>
  <c r="D1636" i="31"/>
  <c r="C1636" i="31"/>
  <c r="AU1635" i="31"/>
  <c r="AU1634" i="31"/>
  <c r="AU1633" i="31"/>
  <c r="E1633" i="31"/>
  <c r="D1633" i="31"/>
  <c r="C1633" i="31"/>
  <c r="AU1632" i="31"/>
  <c r="AU1631" i="31"/>
  <c r="AU1630" i="31"/>
  <c r="E1630" i="31"/>
  <c r="D1630" i="31"/>
  <c r="C1630" i="31"/>
  <c r="AU1629" i="31"/>
  <c r="AU1628" i="31"/>
  <c r="AU1627" i="31"/>
  <c r="E1627" i="31"/>
  <c r="D1627" i="31"/>
  <c r="C1627" i="31"/>
  <c r="AT1584" i="31"/>
  <c r="AS1584" i="31"/>
  <c r="AR1584" i="31"/>
  <c r="AQ1584" i="31"/>
  <c r="AP1584" i="31"/>
  <c r="AO1584" i="31"/>
  <c r="AN1584" i="31"/>
  <c r="AM1584" i="31"/>
  <c r="AL1584" i="31"/>
  <c r="AK1584" i="31"/>
  <c r="AJ1584" i="31"/>
  <c r="AI1584" i="31"/>
  <c r="AH1584" i="31"/>
  <c r="AG1584" i="31"/>
  <c r="AF1584" i="31"/>
  <c r="AE1584" i="31"/>
  <c r="AD1584" i="31"/>
  <c r="AC1584" i="31"/>
  <c r="AB1584" i="31"/>
  <c r="AA1584" i="31"/>
  <c r="Z1584" i="31"/>
  <c r="Y1584" i="31"/>
  <c r="X1584" i="31"/>
  <c r="W1584" i="31"/>
  <c r="V1584" i="31"/>
  <c r="U1584" i="31"/>
  <c r="T1584" i="31"/>
  <c r="S1584" i="31"/>
  <c r="R1584" i="31"/>
  <c r="Q1584" i="31"/>
  <c r="P1584" i="31"/>
  <c r="O1584" i="31"/>
  <c r="N1584" i="31"/>
  <c r="M1584" i="31"/>
  <c r="L1584" i="31"/>
  <c r="K1584" i="31"/>
  <c r="J1584" i="31"/>
  <c r="I1584" i="31"/>
  <c r="H1584" i="31"/>
  <c r="G1584" i="31"/>
  <c r="B1621" i="31"/>
  <c r="B1618" i="31"/>
  <c r="B1615" i="31"/>
  <c r="B1612" i="31"/>
  <c r="B1609" i="31"/>
  <c r="B1606" i="31"/>
  <c r="B1603" i="31"/>
  <c r="B1600" i="31"/>
  <c r="B1597" i="31"/>
  <c r="B1594" i="31"/>
  <c r="B1591" i="31"/>
  <c r="B1588" i="31"/>
  <c r="B1585" i="31"/>
  <c r="AT1542" i="31"/>
  <c r="AS1542" i="31"/>
  <c r="AR1542" i="31"/>
  <c r="AQ1542" i="31"/>
  <c r="AP1542" i="31"/>
  <c r="AO1542" i="31"/>
  <c r="AN1542" i="31"/>
  <c r="AM1542" i="31"/>
  <c r="AL1542" i="31"/>
  <c r="AK1542" i="31"/>
  <c r="AJ1542" i="31"/>
  <c r="AI1542" i="31"/>
  <c r="AH1542" i="31"/>
  <c r="AG1542" i="31"/>
  <c r="AF1542" i="31"/>
  <c r="AE1542" i="31"/>
  <c r="AD1542" i="31"/>
  <c r="AC1542" i="31"/>
  <c r="AB1542" i="31"/>
  <c r="AA1542" i="31"/>
  <c r="Z1542" i="31"/>
  <c r="Y1542" i="31"/>
  <c r="X1542" i="31"/>
  <c r="W1542" i="31"/>
  <c r="V1542" i="31"/>
  <c r="U1542" i="31"/>
  <c r="T1542" i="31"/>
  <c r="S1542" i="31"/>
  <c r="R1542" i="31"/>
  <c r="Q1542" i="31"/>
  <c r="P1542" i="31"/>
  <c r="O1542" i="31"/>
  <c r="N1542" i="31"/>
  <c r="M1542" i="31"/>
  <c r="L1542" i="31"/>
  <c r="K1542" i="31"/>
  <c r="J1542" i="31"/>
  <c r="I1542" i="31"/>
  <c r="H1542" i="31"/>
  <c r="G1542" i="31"/>
  <c r="B1579" i="31"/>
  <c r="B1576" i="31"/>
  <c r="B1573" i="31"/>
  <c r="B1570" i="31"/>
  <c r="B1567" i="31"/>
  <c r="B1564" i="31"/>
  <c r="B1561" i="31"/>
  <c r="B1558" i="31"/>
  <c r="B1555" i="31"/>
  <c r="B1552" i="31"/>
  <c r="B1549" i="31"/>
  <c r="B1546" i="31"/>
  <c r="B1543" i="31"/>
  <c r="AT1500" i="31"/>
  <c r="AS1500" i="31"/>
  <c r="AR1500" i="31"/>
  <c r="AQ1500" i="31"/>
  <c r="AP1500" i="31"/>
  <c r="AO1500" i="31"/>
  <c r="AN1500" i="31"/>
  <c r="AM1500" i="31"/>
  <c r="AL1500" i="31"/>
  <c r="AK1500" i="31"/>
  <c r="AJ1500" i="31"/>
  <c r="AI1500" i="31"/>
  <c r="AH1500" i="31"/>
  <c r="AG1500" i="31"/>
  <c r="AF1500" i="31"/>
  <c r="AE1500" i="31"/>
  <c r="AD1500" i="31"/>
  <c r="AC1500" i="31"/>
  <c r="AB1500" i="31"/>
  <c r="AA1500" i="31"/>
  <c r="Z1500" i="31"/>
  <c r="Y1500" i="31"/>
  <c r="X1500" i="31"/>
  <c r="W1500" i="31"/>
  <c r="V1500" i="31"/>
  <c r="U1500" i="31"/>
  <c r="T1500" i="31"/>
  <c r="S1500" i="31"/>
  <c r="R1500" i="31"/>
  <c r="Q1500" i="31"/>
  <c r="P1500" i="31"/>
  <c r="O1500" i="31"/>
  <c r="N1500" i="31"/>
  <c r="M1500" i="31"/>
  <c r="L1500" i="31"/>
  <c r="K1500" i="31"/>
  <c r="J1500" i="31"/>
  <c r="I1500" i="31"/>
  <c r="H1500" i="31"/>
  <c r="G1500" i="31"/>
  <c r="B1537" i="31"/>
  <c r="B1534" i="31"/>
  <c r="B1531" i="31"/>
  <c r="B1528" i="31"/>
  <c r="B1525" i="31"/>
  <c r="B1522" i="31"/>
  <c r="B1519" i="31"/>
  <c r="B1516" i="31"/>
  <c r="B1513" i="31"/>
  <c r="B1510" i="31"/>
  <c r="B1507" i="31"/>
  <c r="B1504" i="31"/>
  <c r="B1501" i="31"/>
  <c r="AT1458" i="31"/>
  <c r="AS1458" i="31"/>
  <c r="AR1458" i="31"/>
  <c r="AQ1458" i="31"/>
  <c r="AP1458" i="31"/>
  <c r="AO1458" i="31"/>
  <c r="AN1458" i="31"/>
  <c r="AM1458" i="31"/>
  <c r="AL1458" i="31"/>
  <c r="AK1458" i="31"/>
  <c r="AJ1458" i="31"/>
  <c r="AI1458" i="31"/>
  <c r="AH1458" i="31"/>
  <c r="AG1458" i="31"/>
  <c r="AF1458" i="31"/>
  <c r="AE1458" i="31"/>
  <c r="AD1458" i="31"/>
  <c r="AC1458" i="31"/>
  <c r="AB1458" i="31"/>
  <c r="AA1458" i="31"/>
  <c r="Z1458" i="31"/>
  <c r="Y1458" i="31"/>
  <c r="X1458" i="31"/>
  <c r="W1458" i="31"/>
  <c r="V1458" i="31"/>
  <c r="U1458" i="31"/>
  <c r="T1458" i="31"/>
  <c r="S1458" i="31"/>
  <c r="R1458" i="31"/>
  <c r="Q1458" i="31"/>
  <c r="P1458" i="31"/>
  <c r="O1458" i="31"/>
  <c r="N1458" i="31"/>
  <c r="M1458" i="31"/>
  <c r="L1458" i="31"/>
  <c r="K1458" i="31"/>
  <c r="J1458" i="31"/>
  <c r="I1458" i="31"/>
  <c r="H1458" i="31"/>
  <c r="G1458" i="31"/>
  <c r="B1495" i="31"/>
  <c r="B1492" i="31"/>
  <c r="B1489" i="31"/>
  <c r="B1486" i="31"/>
  <c r="B1483" i="31"/>
  <c r="B1480" i="31"/>
  <c r="B1477" i="31"/>
  <c r="B1474" i="31"/>
  <c r="B1471" i="31"/>
  <c r="B1468" i="31"/>
  <c r="B1465" i="31"/>
  <c r="B1462" i="31"/>
  <c r="B1459" i="31"/>
  <c r="AT1416" i="31"/>
  <c r="AS1416" i="31"/>
  <c r="AR1416" i="31"/>
  <c r="AQ1416" i="31"/>
  <c r="AP1416" i="31"/>
  <c r="AO1416" i="31"/>
  <c r="AN1416" i="31"/>
  <c r="AM1416" i="31"/>
  <c r="AL1416" i="31"/>
  <c r="AK1416" i="31"/>
  <c r="AJ1416" i="31"/>
  <c r="AI1416" i="31"/>
  <c r="AH1416" i="31"/>
  <c r="AG1416" i="31"/>
  <c r="AF1416" i="31"/>
  <c r="AE1416" i="31"/>
  <c r="AD1416" i="31"/>
  <c r="AC1416" i="31"/>
  <c r="AB1416" i="31"/>
  <c r="AA1416" i="31"/>
  <c r="Z1416" i="31"/>
  <c r="Y1416" i="31"/>
  <c r="X1416" i="31"/>
  <c r="W1416" i="31"/>
  <c r="V1416" i="31"/>
  <c r="U1416" i="31"/>
  <c r="T1416" i="31"/>
  <c r="S1416" i="31"/>
  <c r="R1416" i="31"/>
  <c r="Q1416" i="31"/>
  <c r="P1416" i="31"/>
  <c r="O1416" i="31"/>
  <c r="N1416" i="31"/>
  <c r="M1416" i="31"/>
  <c r="L1416" i="31"/>
  <c r="K1416" i="31"/>
  <c r="J1416" i="31"/>
  <c r="I1416" i="31"/>
  <c r="H1416" i="31"/>
  <c r="G1416" i="31"/>
  <c r="B1453" i="31"/>
  <c r="B1450" i="31"/>
  <c r="B1447" i="31"/>
  <c r="B1444" i="31"/>
  <c r="B1441" i="31"/>
  <c r="B1438" i="31"/>
  <c r="B1435" i="31"/>
  <c r="B1432" i="31"/>
  <c r="B1429" i="31"/>
  <c r="B1426" i="31"/>
  <c r="B1423" i="31"/>
  <c r="B1420" i="31"/>
  <c r="B1417" i="31"/>
  <c r="AT1374" i="31"/>
  <c r="AS1374" i="31"/>
  <c r="AR1374" i="31"/>
  <c r="AQ1374" i="31"/>
  <c r="AP1374" i="31"/>
  <c r="AO1374" i="31"/>
  <c r="AN1374" i="31"/>
  <c r="AM1374" i="31"/>
  <c r="AL1374" i="31"/>
  <c r="AK1374" i="31"/>
  <c r="AJ1374" i="31"/>
  <c r="AI1374" i="31"/>
  <c r="AH1374" i="31"/>
  <c r="AG1374" i="31"/>
  <c r="AF1374" i="31"/>
  <c r="AE1374" i="31"/>
  <c r="AD1374" i="31"/>
  <c r="AC1374" i="31"/>
  <c r="AB1374" i="31"/>
  <c r="AA1374" i="31"/>
  <c r="Z1374" i="31"/>
  <c r="Y1374" i="31"/>
  <c r="X1374" i="31"/>
  <c r="W1374" i="31"/>
  <c r="V1374" i="31"/>
  <c r="U1374" i="31"/>
  <c r="T1374" i="31"/>
  <c r="S1374" i="31"/>
  <c r="R1374" i="31"/>
  <c r="Q1374" i="31"/>
  <c r="P1374" i="31"/>
  <c r="O1374" i="31"/>
  <c r="N1374" i="31"/>
  <c r="M1374" i="31"/>
  <c r="L1374" i="31"/>
  <c r="K1374" i="31"/>
  <c r="J1374" i="31"/>
  <c r="I1374" i="31"/>
  <c r="H1374" i="31"/>
  <c r="G1374" i="31"/>
  <c r="B1411" i="31"/>
  <c r="B1408" i="31"/>
  <c r="B1405" i="31"/>
  <c r="B1402" i="31"/>
  <c r="B1399" i="31"/>
  <c r="B1396" i="31"/>
  <c r="B1393" i="31"/>
  <c r="B1390" i="31"/>
  <c r="B1387" i="31"/>
  <c r="B1384" i="31"/>
  <c r="B1381" i="31"/>
  <c r="B1378" i="31"/>
  <c r="B1375" i="31"/>
  <c r="AT1332" i="31"/>
  <c r="AS1332" i="31"/>
  <c r="AR1332" i="31"/>
  <c r="AQ1332" i="31"/>
  <c r="AP1332" i="31"/>
  <c r="AO1332" i="31"/>
  <c r="AN1332" i="31"/>
  <c r="AM1332" i="31"/>
  <c r="AL1332" i="31"/>
  <c r="AK1332" i="31"/>
  <c r="AJ1332" i="31"/>
  <c r="AI1332" i="31"/>
  <c r="AH1332" i="31"/>
  <c r="AG1332" i="31"/>
  <c r="AF1332" i="31"/>
  <c r="AE1332" i="31"/>
  <c r="AD1332" i="31"/>
  <c r="AC1332" i="31"/>
  <c r="AB1332" i="31"/>
  <c r="AA1332" i="31"/>
  <c r="Z1332" i="31"/>
  <c r="Y1332" i="31"/>
  <c r="X1332" i="31"/>
  <c r="W1332" i="31"/>
  <c r="V1332" i="31"/>
  <c r="U1332" i="31"/>
  <c r="T1332" i="31"/>
  <c r="S1332" i="31"/>
  <c r="R1332" i="31"/>
  <c r="Q1332" i="31"/>
  <c r="P1332" i="31"/>
  <c r="O1332" i="31"/>
  <c r="N1332" i="31"/>
  <c r="M1332" i="31"/>
  <c r="L1332" i="31"/>
  <c r="K1332" i="31"/>
  <c r="J1332" i="31"/>
  <c r="I1332" i="31"/>
  <c r="H1332" i="31"/>
  <c r="G1332" i="31"/>
  <c r="B1369" i="31"/>
  <c r="B1366" i="31"/>
  <c r="B1363" i="31"/>
  <c r="B1360" i="31"/>
  <c r="B1357" i="31"/>
  <c r="B1354" i="31"/>
  <c r="B1351" i="31"/>
  <c r="B1348" i="31"/>
  <c r="B1345" i="31"/>
  <c r="B1342" i="31"/>
  <c r="B1339" i="31"/>
  <c r="B1336" i="31"/>
  <c r="B1333" i="31"/>
  <c r="AT1290" i="31"/>
  <c r="AS1290" i="31"/>
  <c r="AR1290" i="31"/>
  <c r="AQ1290" i="31"/>
  <c r="AP1290" i="31"/>
  <c r="AO1290" i="31"/>
  <c r="AN1290" i="31"/>
  <c r="AM1290" i="31"/>
  <c r="AL1290" i="31"/>
  <c r="AK1290" i="31"/>
  <c r="AJ1290" i="31"/>
  <c r="AI1290" i="31"/>
  <c r="AH1290" i="31"/>
  <c r="AG1290" i="31"/>
  <c r="AF1290" i="31"/>
  <c r="AE1290" i="31"/>
  <c r="AD1290" i="31"/>
  <c r="AC1290" i="31"/>
  <c r="AB1290" i="31"/>
  <c r="AA1290" i="31"/>
  <c r="Z1290" i="31"/>
  <c r="Y1290" i="31"/>
  <c r="X1290" i="31"/>
  <c r="W1290" i="31"/>
  <c r="V1290" i="31"/>
  <c r="U1290" i="31"/>
  <c r="T1290" i="31"/>
  <c r="S1290" i="31"/>
  <c r="R1290" i="31"/>
  <c r="Q1290" i="31"/>
  <c r="P1290" i="31"/>
  <c r="O1290" i="31"/>
  <c r="N1290" i="31"/>
  <c r="M1290" i="31"/>
  <c r="L1290" i="31"/>
  <c r="K1290" i="31"/>
  <c r="J1290" i="31"/>
  <c r="I1290" i="31"/>
  <c r="H1290" i="31"/>
  <c r="G1290" i="31"/>
  <c r="B1327" i="31"/>
  <c r="B1324" i="31"/>
  <c r="B1321" i="31"/>
  <c r="B1318" i="31"/>
  <c r="B1315" i="31"/>
  <c r="B1312" i="31"/>
  <c r="B1309" i="31"/>
  <c r="B1306" i="31"/>
  <c r="B1303" i="31"/>
  <c r="B1300" i="31"/>
  <c r="B1297" i="31"/>
  <c r="B1294" i="31"/>
  <c r="B1291" i="31"/>
  <c r="AT1248" i="31"/>
  <c r="AS1248" i="31"/>
  <c r="AR1248" i="31"/>
  <c r="AQ1248" i="31"/>
  <c r="AP1248" i="31"/>
  <c r="AO1248" i="31"/>
  <c r="AN1248" i="31"/>
  <c r="AM1248" i="31"/>
  <c r="AL1248" i="31"/>
  <c r="AK1248" i="31"/>
  <c r="AJ1248" i="31"/>
  <c r="AI1248" i="31"/>
  <c r="AH1248" i="31"/>
  <c r="AG1248" i="31"/>
  <c r="AF1248" i="31"/>
  <c r="AE1248" i="31"/>
  <c r="AD1248" i="31"/>
  <c r="AC1248" i="31"/>
  <c r="AB1248" i="31"/>
  <c r="AA1248" i="31"/>
  <c r="Z1248" i="31"/>
  <c r="Y1248" i="31"/>
  <c r="X1248" i="31"/>
  <c r="W1248" i="31"/>
  <c r="V1248" i="31"/>
  <c r="U1248" i="31"/>
  <c r="T1248" i="31"/>
  <c r="S1248" i="31"/>
  <c r="R1248" i="31"/>
  <c r="Q1248" i="31"/>
  <c r="P1248" i="31"/>
  <c r="O1248" i="31"/>
  <c r="N1248" i="31"/>
  <c r="M1248" i="31"/>
  <c r="L1248" i="31"/>
  <c r="K1248" i="31"/>
  <c r="J1248" i="31"/>
  <c r="I1248" i="31"/>
  <c r="H1248" i="31"/>
  <c r="G1248" i="31"/>
  <c r="B1285" i="31"/>
  <c r="B1282" i="31"/>
  <c r="B1279" i="31"/>
  <c r="B1276" i="31"/>
  <c r="B1273" i="31"/>
  <c r="B1270" i="31"/>
  <c r="B1267" i="31"/>
  <c r="B1264" i="31"/>
  <c r="B1261" i="31"/>
  <c r="B1258" i="31"/>
  <c r="B1255" i="31"/>
  <c r="B1252" i="31"/>
  <c r="B1249" i="31"/>
  <c r="AT1206" i="31"/>
  <c r="AS1206" i="31"/>
  <c r="AR1206" i="31"/>
  <c r="AQ1206" i="31"/>
  <c r="AP1206" i="31"/>
  <c r="AO1206" i="31"/>
  <c r="AN1206" i="31"/>
  <c r="AM1206" i="31"/>
  <c r="AL1206" i="31"/>
  <c r="AK1206" i="31"/>
  <c r="AJ1206" i="31"/>
  <c r="AI1206" i="31"/>
  <c r="AH1206" i="31"/>
  <c r="AG1206" i="31"/>
  <c r="AF1206" i="31"/>
  <c r="AE1206" i="31"/>
  <c r="AD1206" i="31"/>
  <c r="AC1206" i="31"/>
  <c r="AB1206" i="31"/>
  <c r="AA1206" i="31"/>
  <c r="Z1206" i="31"/>
  <c r="Y1206" i="31"/>
  <c r="X1206" i="31"/>
  <c r="W1206" i="31"/>
  <c r="V1206" i="31"/>
  <c r="U1206" i="31"/>
  <c r="T1206" i="31"/>
  <c r="S1206" i="31"/>
  <c r="R1206" i="31"/>
  <c r="Q1206" i="31"/>
  <c r="P1206" i="31"/>
  <c r="O1206" i="31"/>
  <c r="N1206" i="31"/>
  <c r="M1206" i="31"/>
  <c r="L1206" i="31"/>
  <c r="K1206" i="31"/>
  <c r="J1206" i="31"/>
  <c r="I1206" i="31"/>
  <c r="H1206" i="31"/>
  <c r="G1206" i="31"/>
  <c r="B1243" i="31"/>
  <c r="B1240" i="31"/>
  <c r="B1237" i="31"/>
  <c r="B1234" i="31"/>
  <c r="B1231" i="31"/>
  <c r="B1228" i="31"/>
  <c r="B1225" i="31"/>
  <c r="B1222" i="31"/>
  <c r="B1219" i="31"/>
  <c r="B1216" i="31"/>
  <c r="B1213" i="31"/>
  <c r="B1210" i="31"/>
  <c r="B1207" i="31"/>
  <c r="AT1164" i="31"/>
  <c r="AS1164" i="31"/>
  <c r="AR1164" i="31"/>
  <c r="AQ1164" i="31"/>
  <c r="AP1164" i="31"/>
  <c r="AO1164" i="31"/>
  <c r="AN1164" i="31"/>
  <c r="AM1164" i="31"/>
  <c r="AL1164" i="31"/>
  <c r="AK1164" i="31"/>
  <c r="AJ1164" i="31"/>
  <c r="AI1164" i="31"/>
  <c r="AH1164" i="31"/>
  <c r="AG1164" i="31"/>
  <c r="AF1164" i="31"/>
  <c r="AE1164" i="31"/>
  <c r="AD1164" i="31"/>
  <c r="AC1164" i="31"/>
  <c r="AB1164" i="31"/>
  <c r="AA1164" i="31"/>
  <c r="Z1164" i="31"/>
  <c r="Y1164" i="31"/>
  <c r="X1164" i="31"/>
  <c r="W1164" i="31"/>
  <c r="V1164" i="31"/>
  <c r="U1164" i="31"/>
  <c r="T1164" i="31"/>
  <c r="S1164" i="31"/>
  <c r="R1164" i="31"/>
  <c r="Q1164" i="31"/>
  <c r="P1164" i="31"/>
  <c r="O1164" i="31"/>
  <c r="N1164" i="31"/>
  <c r="M1164" i="31"/>
  <c r="L1164" i="31"/>
  <c r="K1164" i="31"/>
  <c r="J1164" i="31"/>
  <c r="I1164" i="31"/>
  <c r="H1164" i="31"/>
  <c r="G1164" i="31"/>
  <c r="B1201" i="31"/>
  <c r="B1198" i="31"/>
  <c r="B1195" i="31"/>
  <c r="B1192" i="31"/>
  <c r="B1189" i="31"/>
  <c r="B1186" i="31"/>
  <c r="B1183" i="31"/>
  <c r="B1180" i="31"/>
  <c r="B1177" i="31"/>
  <c r="B1174" i="31"/>
  <c r="B1171" i="31"/>
  <c r="B1168" i="31"/>
  <c r="B1165" i="31"/>
  <c r="AT1122" i="31"/>
  <c r="AS1122" i="31"/>
  <c r="AR1122" i="31"/>
  <c r="AQ1122" i="31"/>
  <c r="AP1122" i="31"/>
  <c r="AO1122" i="31"/>
  <c r="AN1122" i="31"/>
  <c r="AM1122" i="31"/>
  <c r="AL1122" i="31"/>
  <c r="AK1122" i="31"/>
  <c r="AJ1122" i="31"/>
  <c r="AI1122" i="31"/>
  <c r="AH1122" i="31"/>
  <c r="AG1122" i="31"/>
  <c r="AF1122" i="31"/>
  <c r="AE1122" i="31"/>
  <c r="AD1122" i="31"/>
  <c r="AC1122" i="31"/>
  <c r="AB1122" i="31"/>
  <c r="AA1122" i="31"/>
  <c r="Z1122" i="31"/>
  <c r="Y1122" i="31"/>
  <c r="X1122" i="31"/>
  <c r="W1122" i="31"/>
  <c r="V1122" i="31"/>
  <c r="U1122" i="31"/>
  <c r="T1122" i="31"/>
  <c r="S1122" i="31"/>
  <c r="R1122" i="31"/>
  <c r="Q1122" i="31"/>
  <c r="P1122" i="31"/>
  <c r="O1122" i="31"/>
  <c r="N1122" i="31"/>
  <c r="M1122" i="31"/>
  <c r="L1122" i="31"/>
  <c r="K1122" i="31"/>
  <c r="J1122" i="31"/>
  <c r="I1122" i="31"/>
  <c r="H1122" i="31"/>
  <c r="G1122" i="31"/>
  <c r="B1159" i="31"/>
  <c r="B1156" i="31"/>
  <c r="B1153" i="31"/>
  <c r="B1150" i="31"/>
  <c r="B1147" i="31"/>
  <c r="B1144" i="31"/>
  <c r="B1141" i="31"/>
  <c r="B1138" i="31"/>
  <c r="B1135" i="31"/>
  <c r="B1132" i="31"/>
  <c r="B1129" i="31"/>
  <c r="B1126" i="31"/>
  <c r="B1123" i="31"/>
  <c r="AT1080" i="31"/>
  <c r="AS1080" i="31"/>
  <c r="AR1080" i="31"/>
  <c r="AQ1080" i="31"/>
  <c r="AP1080" i="31"/>
  <c r="AO1080" i="31"/>
  <c r="AN1080" i="31"/>
  <c r="AM1080" i="31"/>
  <c r="AL1080" i="31"/>
  <c r="AK1080" i="31"/>
  <c r="AJ1080" i="31"/>
  <c r="AI1080" i="31"/>
  <c r="AH1080" i="31"/>
  <c r="AG1080" i="31"/>
  <c r="AF1080" i="31"/>
  <c r="AE1080" i="31"/>
  <c r="AD1080" i="31"/>
  <c r="AC1080" i="31"/>
  <c r="AB1080" i="31"/>
  <c r="AA1080" i="31"/>
  <c r="Z1080" i="31"/>
  <c r="Y1080" i="31"/>
  <c r="X1080" i="31"/>
  <c r="W1080" i="31"/>
  <c r="V1080" i="31"/>
  <c r="U1080" i="31"/>
  <c r="T1080" i="31"/>
  <c r="S1080" i="31"/>
  <c r="R1080" i="31"/>
  <c r="Q1080" i="31"/>
  <c r="P1080" i="31"/>
  <c r="O1080" i="31"/>
  <c r="N1080" i="31"/>
  <c r="M1080" i="31"/>
  <c r="L1080" i="31"/>
  <c r="K1080" i="31"/>
  <c r="J1080" i="31"/>
  <c r="I1080" i="31"/>
  <c r="H1080" i="31"/>
  <c r="G1080" i="31"/>
  <c r="B1117" i="31"/>
  <c r="B1114" i="31"/>
  <c r="B1111" i="31"/>
  <c r="B1108" i="31"/>
  <c r="B1105" i="31"/>
  <c r="B1102" i="31"/>
  <c r="B1099" i="31"/>
  <c r="B1096" i="31"/>
  <c r="B1093" i="31"/>
  <c r="B1090" i="31"/>
  <c r="B1087" i="31"/>
  <c r="B1084" i="31"/>
  <c r="B1081" i="31"/>
  <c r="Z1038" i="31"/>
  <c r="AT1038" i="31"/>
  <c r="AS1038" i="31"/>
  <c r="AR1038" i="31"/>
  <c r="AQ1038" i="31"/>
  <c r="AP1038" i="31"/>
  <c r="AO1038" i="31"/>
  <c r="AN1038" i="31"/>
  <c r="AM1038" i="31"/>
  <c r="AL1038" i="31"/>
  <c r="AK1038" i="31"/>
  <c r="AJ1038" i="31"/>
  <c r="AI1038" i="31"/>
  <c r="AH1038" i="31"/>
  <c r="AG1038" i="31"/>
  <c r="AF1038" i="31"/>
  <c r="AE1038" i="31"/>
  <c r="AD1038" i="31"/>
  <c r="AC1038" i="31"/>
  <c r="AB1038" i="31"/>
  <c r="AA1038" i="31"/>
  <c r="Y1038" i="31"/>
  <c r="X1038" i="31"/>
  <c r="W1038" i="31"/>
  <c r="V1038" i="31"/>
  <c r="U1038" i="31"/>
  <c r="T1038" i="31"/>
  <c r="S1038" i="31"/>
  <c r="R1038" i="31"/>
  <c r="Q1038" i="31"/>
  <c r="P1038" i="31"/>
  <c r="O1038" i="31"/>
  <c r="N1038" i="31"/>
  <c r="M1038" i="31"/>
  <c r="L1038" i="31"/>
  <c r="K1038" i="31"/>
  <c r="J1038" i="31"/>
  <c r="I1038" i="31"/>
  <c r="H1038" i="31"/>
  <c r="G1038" i="31"/>
  <c r="B1075" i="31"/>
  <c r="B1072" i="31"/>
  <c r="B1069" i="31"/>
  <c r="B1066" i="31"/>
  <c r="B1063" i="31"/>
  <c r="B1060" i="31"/>
  <c r="B1057" i="31"/>
  <c r="B1054" i="31"/>
  <c r="B1051" i="31"/>
  <c r="B1048" i="31"/>
  <c r="B1045" i="31"/>
  <c r="B1042" i="31"/>
  <c r="B1039" i="31"/>
  <c r="AU1623" i="31"/>
  <c r="AU1622" i="31"/>
  <c r="AU1621" i="31"/>
  <c r="E1621" i="31"/>
  <c r="D1621" i="31"/>
  <c r="C1621" i="31"/>
  <c r="AU1620" i="31"/>
  <c r="AU1619" i="31"/>
  <c r="AU1618" i="31"/>
  <c r="E1618" i="31"/>
  <c r="D1618" i="31"/>
  <c r="C1618" i="31"/>
  <c r="AU1617" i="31"/>
  <c r="AU1616" i="31"/>
  <c r="AU1615" i="31"/>
  <c r="E1615" i="31"/>
  <c r="D1615" i="31"/>
  <c r="C1615" i="31"/>
  <c r="AU1614" i="31"/>
  <c r="AU1613" i="31"/>
  <c r="AU1612" i="31"/>
  <c r="E1612" i="31"/>
  <c r="D1612" i="31"/>
  <c r="C1612" i="31"/>
  <c r="AU1611" i="31"/>
  <c r="AU1610" i="31"/>
  <c r="AU1609" i="31"/>
  <c r="E1609" i="31"/>
  <c r="D1609" i="31"/>
  <c r="C1609" i="31"/>
  <c r="AU1608" i="31"/>
  <c r="AU1607" i="31"/>
  <c r="AU1606" i="31"/>
  <c r="E1606" i="31"/>
  <c r="D1606" i="31"/>
  <c r="C1606" i="31"/>
  <c r="AU1605" i="31"/>
  <c r="AU1604" i="31"/>
  <c r="AU1603" i="31"/>
  <c r="E1603" i="31"/>
  <c r="D1603" i="31"/>
  <c r="C1603" i="31"/>
  <c r="AU1602" i="31"/>
  <c r="AU1601" i="31"/>
  <c r="AU1600" i="31"/>
  <c r="E1600" i="31"/>
  <c r="D1600" i="31"/>
  <c r="C1600" i="31"/>
  <c r="AU1599" i="31"/>
  <c r="AU1598" i="31"/>
  <c r="AU1597" i="31"/>
  <c r="E1597" i="31"/>
  <c r="D1597" i="31"/>
  <c r="C1597" i="31"/>
  <c r="AU1596" i="31"/>
  <c r="AU1595" i="31"/>
  <c r="AU1594" i="31"/>
  <c r="E1594" i="31"/>
  <c r="D1594" i="31"/>
  <c r="C1594" i="31"/>
  <c r="AU1593" i="31"/>
  <c r="AU1592" i="31"/>
  <c r="AU1591" i="31"/>
  <c r="E1591" i="31"/>
  <c r="D1591" i="31"/>
  <c r="C1591" i="31"/>
  <c r="AU1590" i="31"/>
  <c r="AU1589" i="31"/>
  <c r="AU1588" i="31"/>
  <c r="E1588" i="31"/>
  <c r="D1588" i="31"/>
  <c r="C1588" i="31"/>
  <c r="AU1587" i="31"/>
  <c r="AU1586" i="31"/>
  <c r="AU1585" i="31"/>
  <c r="E1585" i="31"/>
  <c r="D1585" i="31"/>
  <c r="C1585" i="31"/>
  <c r="AU1581" i="31"/>
  <c r="AU1580" i="31"/>
  <c r="AU1579" i="31"/>
  <c r="E1579" i="31"/>
  <c r="D1579" i="31"/>
  <c r="C1579" i="31"/>
  <c r="AU1578" i="31"/>
  <c r="AU1577" i="31"/>
  <c r="AU1576" i="31"/>
  <c r="E1576" i="31"/>
  <c r="D1576" i="31"/>
  <c r="C1576" i="31"/>
  <c r="AU1575" i="31"/>
  <c r="AU1574" i="31"/>
  <c r="AU1573" i="31"/>
  <c r="E1573" i="31"/>
  <c r="D1573" i="31"/>
  <c r="C1573" i="31"/>
  <c r="AU1572" i="31"/>
  <c r="AU1571" i="31"/>
  <c r="AU1570" i="31"/>
  <c r="E1570" i="31"/>
  <c r="D1570" i="31"/>
  <c r="C1570" i="31"/>
  <c r="AU1569" i="31"/>
  <c r="AU1568" i="31"/>
  <c r="AU1567" i="31"/>
  <c r="E1567" i="31"/>
  <c r="D1567" i="31"/>
  <c r="C1567" i="31"/>
  <c r="AU1566" i="31"/>
  <c r="AU1565" i="31"/>
  <c r="AU1564" i="31"/>
  <c r="E1564" i="31"/>
  <c r="D1564" i="31"/>
  <c r="C1564" i="31"/>
  <c r="AU1563" i="31"/>
  <c r="AU1562" i="31"/>
  <c r="AU1561" i="31"/>
  <c r="E1561" i="31"/>
  <c r="D1561" i="31"/>
  <c r="C1561" i="31"/>
  <c r="AU1560" i="31"/>
  <c r="AU1559" i="31"/>
  <c r="AU1558" i="31"/>
  <c r="E1558" i="31"/>
  <c r="D1558" i="31"/>
  <c r="C1558" i="31"/>
  <c r="AU1557" i="31"/>
  <c r="AU1556" i="31"/>
  <c r="AU1555" i="31"/>
  <c r="E1555" i="31"/>
  <c r="D1555" i="31"/>
  <c r="C1555" i="31"/>
  <c r="AU1554" i="31"/>
  <c r="AU1553" i="31"/>
  <c r="AU1552" i="31"/>
  <c r="E1552" i="31"/>
  <c r="D1552" i="31"/>
  <c r="C1552" i="31"/>
  <c r="AU1551" i="31"/>
  <c r="AU1550" i="31"/>
  <c r="AU1549" i="31"/>
  <c r="E1549" i="31"/>
  <c r="D1549" i="31"/>
  <c r="C1549" i="31"/>
  <c r="AU1548" i="31"/>
  <c r="AU1547" i="31"/>
  <c r="AU1546" i="31"/>
  <c r="E1546" i="31"/>
  <c r="D1546" i="31"/>
  <c r="C1546" i="31"/>
  <c r="AU1545" i="31"/>
  <c r="AU1544" i="31"/>
  <c r="AU1543" i="31"/>
  <c r="E1543" i="31"/>
  <c r="D1543" i="31"/>
  <c r="C1543" i="31"/>
  <c r="AU1539" i="31"/>
  <c r="AU1538" i="31"/>
  <c r="AU1537" i="31"/>
  <c r="E1537" i="31"/>
  <c r="D1537" i="31"/>
  <c r="C1537" i="31"/>
  <c r="AU1536" i="31"/>
  <c r="AU1535" i="31"/>
  <c r="AU1534" i="31"/>
  <c r="E1534" i="31"/>
  <c r="D1534" i="31"/>
  <c r="C1534" i="31"/>
  <c r="AU1533" i="31"/>
  <c r="AU1532" i="31"/>
  <c r="AU1531" i="31"/>
  <c r="E1531" i="31"/>
  <c r="D1531" i="31"/>
  <c r="C1531" i="31"/>
  <c r="AU1530" i="31"/>
  <c r="AU1529" i="31"/>
  <c r="AU1528" i="31"/>
  <c r="E1528" i="31"/>
  <c r="D1528" i="31"/>
  <c r="C1528" i="31"/>
  <c r="AU1527" i="31"/>
  <c r="AU1526" i="31"/>
  <c r="AU1525" i="31"/>
  <c r="E1525" i="31"/>
  <c r="D1525" i="31"/>
  <c r="C1525" i="31"/>
  <c r="AU1524" i="31"/>
  <c r="AU1523" i="31"/>
  <c r="AU1522" i="31"/>
  <c r="E1522" i="31"/>
  <c r="D1522" i="31"/>
  <c r="C1522" i="31"/>
  <c r="AU1521" i="31"/>
  <c r="AU1520" i="31"/>
  <c r="AU1519" i="31"/>
  <c r="E1519" i="31"/>
  <c r="D1519" i="31"/>
  <c r="C1519" i="31"/>
  <c r="AU1518" i="31"/>
  <c r="AU1517" i="31"/>
  <c r="AU1516" i="31"/>
  <c r="E1516" i="31"/>
  <c r="D1516" i="31"/>
  <c r="C1516" i="31"/>
  <c r="AU1515" i="31"/>
  <c r="AU1514" i="31"/>
  <c r="AU1513" i="31"/>
  <c r="E1513" i="31"/>
  <c r="D1513" i="31"/>
  <c r="C1513" i="31"/>
  <c r="AU1512" i="31"/>
  <c r="AU1511" i="31"/>
  <c r="AU1510" i="31"/>
  <c r="E1510" i="31"/>
  <c r="D1510" i="31"/>
  <c r="C1510" i="31"/>
  <c r="AU1509" i="31"/>
  <c r="AU1508" i="31"/>
  <c r="AU1507" i="31"/>
  <c r="E1507" i="31"/>
  <c r="D1507" i="31"/>
  <c r="C1507" i="31"/>
  <c r="AU1506" i="31"/>
  <c r="AU1505" i="31"/>
  <c r="AU1504" i="31"/>
  <c r="E1504" i="31"/>
  <c r="D1504" i="31"/>
  <c r="C1504" i="31"/>
  <c r="AU1503" i="31"/>
  <c r="AU1502" i="31"/>
  <c r="AU1501" i="31"/>
  <c r="E1501" i="31"/>
  <c r="D1501" i="31"/>
  <c r="C1501" i="31"/>
  <c r="AU1497" i="31"/>
  <c r="AU1496" i="31"/>
  <c r="AU1495" i="31"/>
  <c r="E1495" i="31"/>
  <c r="D1495" i="31"/>
  <c r="C1495" i="31"/>
  <c r="AU1494" i="31"/>
  <c r="AU1493" i="31"/>
  <c r="AU1492" i="31"/>
  <c r="E1492" i="31"/>
  <c r="D1492" i="31"/>
  <c r="C1492" i="31"/>
  <c r="AU1491" i="31"/>
  <c r="AU1490" i="31"/>
  <c r="AU1489" i="31"/>
  <c r="E1489" i="31"/>
  <c r="D1489" i="31"/>
  <c r="C1489" i="31"/>
  <c r="AU1488" i="31"/>
  <c r="AU1487" i="31"/>
  <c r="AU1486" i="31"/>
  <c r="E1486" i="31"/>
  <c r="D1486" i="31"/>
  <c r="C1486" i="31"/>
  <c r="AU1485" i="31"/>
  <c r="AU1484" i="31"/>
  <c r="AU1483" i="31"/>
  <c r="E1483" i="31"/>
  <c r="D1483" i="31"/>
  <c r="C1483" i="31"/>
  <c r="AU1482" i="31"/>
  <c r="AU1481" i="31"/>
  <c r="AU1480" i="31"/>
  <c r="E1480" i="31"/>
  <c r="D1480" i="31"/>
  <c r="C1480" i="31"/>
  <c r="AU1479" i="31"/>
  <c r="AU1478" i="31"/>
  <c r="AU1477" i="31"/>
  <c r="E1477" i="31"/>
  <c r="D1477" i="31"/>
  <c r="C1477" i="31"/>
  <c r="AU1476" i="31"/>
  <c r="AU1475" i="31"/>
  <c r="AU1474" i="31"/>
  <c r="E1474" i="31"/>
  <c r="D1474" i="31"/>
  <c r="C1474" i="31"/>
  <c r="AU1473" i="31"/>
  <c r="AU1472" i="31"/>
  <c r="AU1471" i="31"/>
  <c r="E1471" i="31"/>
  <c r="D1471" i="31"/>
  <c r="C1471" i="31"/>
  <c r="AU1470" i="31"/>
  <c r="AU1469" i="31"/>
  <c r="AU1468" i="31"/>
  <c r="E1468" i="31"/>
  <c r="D1468" i="31"/>
  <c r="C1468" i="31"/>
  <c r="AU1467" i="31"/>
  <c r="AU1466" i="31"/>
  <c r="AU1465" i="31"/>
  <c r="E1465" i="31"/>
  <c r="D1465" i="31"/>
  <c r="C1465" i="31"/>
  <c r="AU1464" i="31"/>
  <c r="AU1463" i="31"/>
  <c r="AU1462" i="31"/>
  <c r="E1462" i="31"/>
  <c r="D1462" i="31"/>
  <c r="C1462" i="31"/>
  <c r="AU1461" i="31"/>
  <c r="AU1460" i="31"/>
  <c r="AU1459" i="31"/>
  <c r="E1459" i="31"/>
  <c r="D1459" i="31"/>
  <c r="C1459" i="31"/>
  <c r="AU1455" i="31"/>
  <c r="AU1454" i="31"/>
  <c r="AU1453" i="31"/>
  <c r="E1453" i="31"/>
  <c r="D1453" i="31"/>
  <c r="C1453" i="31"/>
  <c r="AU1452" i="31"/>
  <c r="AU1451" i="31"/>
  <c r="AU1450" i="31"/>
  <c r="E1450" i="31"/>
  <c r="D1450" i="31"/>
  <c r="C1450" i="31"/>
  <c r="AU1449" i="31"/>
  <c r="AU1448" i="31"/>
  <c r="AU1447" i="31"/>
  <c r="E1447" i="31"/>
  <c r="D1447" i="31"/>
  <c r="C1447" i="31"/>
  <c r="AU1446" i="31"/>
  <c r="AU1445" i="31"/>
  <c r="AU1444" i="31"/>
  <c r="E1444" i="31"/>
  <c r="D1444" i="31"/>
  <c r="C1444" i="31"/>
  <c r="AU1443" i="31"/>
  <c r="AU1442" i="31"/>
  <c r="AU1441" i="31"/>
  <c r="E1441" i="31"/>
  <c r="D1441" i="31"/>
  <c r="C1441" i="31"/>
  <c r="AU1440" i="31"/>
  <c r="AU1439" i="31"/>
  <c r="AU1438" i="31"/>
  <c r="E1438" i="31"/>
  <c r="D1438" i="31"/>
  <c r="C1438" i="31"/>
  <c r="AU1437" i="31"/>
  <c r="AU1436" i="31"/>
  <c r="AU1435" i="31"/>
  <c r="E1435" i="31"/>
  <c r="D1435" i="31"/>
  <c r="C1435" i="31"/>
  <c r="AU1434" i="31"/>
  <c r="AU1433" i="31"/>
  <c r="AU1432" i="31"/>
  <c r="E1432" i="31"/>
  <c r="D1432" i="31"/>
  <c r="C1432" i="31"/>
  <c r="AU1431" i="31"/>
  <c r="AU1430" i="31"/>
  <c r="AU1429" i="31"/>
  <c r="E1429" i="31"/>
  <c r="D1429" i="31"/>
  <c r="C1429" i="31"/>
  <c r="AU1428" i="31"/>
  <c r="AU1427" i="31"/>
  <c r="AU1426" i="31"/>
  <c r="E1426" i="31"/>
  <c r="D1426" i="31"/>
  <c r="C1426" i="31"/>
  <c r="AU1425" i="31"/>
  <c r="AU1424" i="31"/>
  <c r="AU1423" i="31"/>
  <c r="E1423" i="31"/>
  <c r="D1423" i="31"/>
  <c r="C1423" i="31"/>
  <c r="AU1422" i="31"/>
  <c r="AU1421" i="31"/>
  <c r="AU1420" i="31"/>
  <c r="E1420" i="31"/>
  <c r="D1420" i="31"/>
  <c r="C1420" i="31"/>
  <c r="AU1419" i="31"/>
  <c r="AU1418" i="31"/>
  <c r="AU1417" i="31"/>
  <c r="E1417" i="31"/>
  <c r="D1417" i="31"/>
  <c r="C1417" i="31"/>
  <c r="AU1413" i="31"/>
  <c r="AU1412" i="31"/>
  <c r="AU1411" i="31"/>
  <c r="E1411" i="31"/>
  <c r="D1411" i="31"/>
  <c r="C1411" i="31"/>
  <c r="AU1410" i="31"/>
  <c r="AU1409" i="31"/>
  <c r="AU1408" i="31"/>
  <c r="E1408" i="31"/>
  <c r="D1408" i="31"/>
  <c r="C1408" i="31"/>
  <c r="AU1407" i="31"/>
  <c r="AU1406" i="31"/>
  <c r="AU1405" i="31"/>
  <c r="E1405" i="31"/>
  <c r="D1405" i="31"/>
  <c r="C1405" i="31"/>
  <c r="AU1404" i="31"/>
  <c r="AU1403" i="31"/>
  <c r="AU1402" i="31"/>
  <c r="E1402" i="31"/>
  <c r="D1402" i="31"/>
  <c r="C1402" i="31"/>
  <c r="AU1401" i="31"/>
  <c r="AU1400" i="31"/>
  <c r="AU1399" i="31"/>
  <c r="E1399" i="31"/>
  <c r="D1399" i="31"/>
  <c r="C1399" i="31"/>
  <c r="AU1398" i="31"/>
  <c r="AU1397" i="31"/>
  <c r="AU1396" i="31"/>
  <c r="E1396" i="31"/>
  <c r="D1396" i="31"/>
  <c r="C1396" i="31"/>
  <c r="AU1395" i="31"/>
  <c r="AU1394" i="31"/>
  <c r="AU1393" i="31"/>
  <c r="E1393" i="31"/>
  <c r="D1393" i="31"/>
  <c r="C1393" i="31"/>
  <c r="AU1392" i="31"/>
  <c r="AU1391" i="31"/>
  <c r="AU1390" i="31"/>
  <c r="E1390" i="31"/>
  <c r="D1390" i="31"/>
  <c r="C1390" i="31"/>
  <c r="AU1389" i="31"/>
  <c r="AU1388" i="31"/>
  <c r="AU1387" i="31"/>
  <c r="E1387" i="31"/>
  <c r="D1387" i="31"/>
  <c r="C1387" i="31"/>
  <c r="AU1386" i="31"/>
  <c r="AU1385" i="31"/>
  <c r="AU1384" i="31"/>
  <c r="E1384" i="31"/>
  <c r="D1384" i="31"/>
  <c r="C1384" i="31"/>
  <c r="AU1383" i="31"/>
  <c r="AU1382" i="31"/>
  <c r="AU1381" i="31"/>
  <c r="E1381" i="31"/>
  <c r="D1381" i="31"/>
  <c r="C1381" i="31"/>
  <c r="AU1380" i="31"/>
  <c r="AU1379" i="31"/>
  <c r="AU1378" i="31"/>
  <c r="E1378" i="31"/>
  <c r="D1378" i="31"/>
  <c r="C1378" i="31"/>
  <c r="AU1377" i="31"/>
  <c r="AU1376" i="31"/>
  <c r="AU1375" i="31"/>
  <c r="E1375" i="31"/>
  <c r="D1375" i="31"/>
  <c r="C1375" i="31"/>
  <c r="AU1371" i="31"/>
  <c r="AU1370" i="31"/>
  <c r="AU1369" i="31"/>
  <c r="E1369" i="31"/>
  <c r="D1369" i="31"/>
  <c r="C1369" i="31"/>
  <c r="AU1368" i="31"/>
  <c r="AU1367" i="31"/>
  <c r="AU1366" i="31"/>
  <c r="E1366" i="31"/>
  <c r="D1366" i="31"/>
  <c r="C1366" i="31"/>
  <c r="AU1365" i="31"/>
  <c r="AU1364" i="31"/>
  <c r="AU1363" i="31"/>
  <c r="E1363" i="31"/>
  <c r="D1363" i="31"/>
  <c r="C1363" i="31"/>
  <c r="AU1362" i="31"/>
  <c r="AU1361" i="31"/>
  <c r="AU1360" i="31"/>
  <c r="E1360" i="31"/>
  <c r="D1360" i="31"/>
  <c r="C1360" i="31"/>
  <c r="AU1359" i="31"/>
  <c r="AU1358" i="31"/>
  <c r="AU1357" i="31"/>
  <c r="E1357" i="31"/>
  <c r="D1357" i="31"/>
  <c r="C1357" i="31"/>
  <c r="AU1356" i="31"/>
  <c r="AU1355" i="31"/>
  <c r="AU1354" i="31"/>
  <c r="E1354" i="31"/>
  <c r="D1354" i="31"/>
  <c r="C1354" i="31"/>
  <c r="AU1353" i="31"/>
  <c r="AU1352" i="31"/>
  <c r="AU1351" i="31"/>
  <c r="E1351" i="31"/>
  <c r="D1351" i="31"/>
  <c r="C1351" i="31"/>
  <c r="AU1350" i="31"/>
  <c r="AU1349" i="31"/>
  <c r="AU1348" i="31"/>
  <c r="E1348" i="31"/>
  <c r="D1348" i="31"/>
  <c r="C1348" i="31"/>
  <c r="AU1347" i="31"/>
  <c r="AU1346" i="31"/>
  <c r="AU1345" i="31"/>
  <c r="E1345" i="31"/>
  <c r="D1345" i="31"/>
  <c r="C1345" i="31"/>
  <c r="AU1344" i="31"/>
  <c r="AU1343" i="31"/>
  <c r="AU1342" i="31"/>
  <c r="E1342" i="31"/>
  <c r="D1342" i="31"/>
  <c r="C1342" i="31"/>
  <c r="AU1341" i="31"/>
  <c r="AU1340" i="31"/>
  <c r="AU1339" i="31"/>
  <c r="E1339" i="31"/>
  <c r="D1339" i="31"/>
  <c r="C1339" i="31"/>
  <c r="AU1338" i="31"/>
  <c r="AU1337" i="31"/>
  <c r="AU1336" i="31"/>
  <c r="E1336" i="31"/>
  <c r="D1336" i="31"/>
  <c r="C1336" i="31"/>
  <c r="AU1335" i="31"/>
  <c r="AU1334" i="31"/>
  <c r="AU1333" i="31"/>
  <c r="E1333" i="31"/>
  <c r="D1333" i="31"/>
  <c r="C1333" i="31"/>
  <c r="AU1329" i="31"/>
  <c r="AU1328" i="31"/>
  <c r="AU1327" i="31"/>
  <c r="E1327" i="31"/>
  <c r="D1327" i="31"/>
  <c r="C1327" i="31"/>
  <c r="AU1326" i="31"/>
  <c r="AU1325" i="31"/>
  <c r="AU1324" i="31"/>
  <c r="E1324" i="31"/>
  <c r="D1324" i="31"/>
  <c r="C1324" i="31"/>
  <c r="AU1323" i="31"/>
  <c r="AU1322" i="31"/>
  <c r="AU1321" i="31"/>
  <c r="E1321" i="31"/>
  <c r="D1321" i="31"/>
  <c r="C1321" i="31"/>
  <c r="AU1320" i="31"/>
  <c r="AU1319" i="31"/>
  <c r="AU1318" i="31"/>
  <c r="E1318" i="31"/>
  <c r="D1318" i="31"/>
  <c r="C1318" i="31"/>
  <c r="AU1317" i="31"/>
  <c r="AU1316" i="31"/>
  <c r="AU1315" i="31"/>
  <c r="E1315" i="31"/>
  <c r="D1315" i="31"/>
  <c r="C1315" i="31"/>
  <c r="AU1314" i="31"/>
  <c r="AU1313" i="31"/>
  <c r="AU1312" i="31"/>
  <c r="E1312" i="31"/>
  <c r="D1312" i="31"/>
  <c r="C1312" i="31"/>
  <c r="AU1311" i="31"/>
  <c r="AU1310" i="31"/>
  <c r="AU1309" i="31"/>
  <c r="E1309" i="31"/>
  <c r="D1309" i="31"/>
  <c r="C1309" i="31"/>
  <c r="AU1308" i="31"/>
  <c r="AU1307" i="31"/>
  <c r="AU1306" i="31"/>
  <c r="E1306" i="31"/>
  <c r="D1306" i="31"/>
  <c r="C1306" i="31"/>
  <c r="AU1305" i="31"/>
  <c r="AU1304" i="31"/>
  <c r="AU1303" i="31"/>
  <c r="E1303" i="31"/>
  <c r="D1303" i="31"/>
  <c r="C1303" i="31"/>
  <c r="AU1302" i="31"/>
  <c r="AU1301" i="31"/>
  <c r="AU1300" i="31"/>
  <c r="E1300" i="31"/>
  <c r="D1300" i="31"/>
  <c r="C1300" i="31"/>
  <c r="AU1299" i="31"/>
  <c r="AU1298" i="31"/>
  <c r="AU1297" i="31"/>
  <c r="E1297" i="31"/>
  <c r="D1297" i="31"/>
  <c r="C1297" i="31"/>
  <c r="AU1296" i="31"/>
  <c r="AU1295" i="31"/>
  <c r="AU1294" i="31"/>
  <c r="E1294" i="31"/>
  <c r="D1294" i="31"/>
  <c r="C1294" i="31"/>
  <c r="AU1293" i="31"/>
  <c r="AU1292" i="31"/>
  <c r="AU1291" i="31"/>
  <c r="E1291" i="31"/>
  <c r="D1291" i="31"/>
  <c r="C1291" i="31"/>
  <c r="AU1287" i="31"/>
  <c r="AU1286" i="31"/>
  <c r="AU1285" i="31"/>
  <c r="E1285" i="31"/>
  <c r="D1285" i="31"/>
  <c r="C1285" i="31"/>
  <c r="AU1284" i="31"/>
  <c r="AU1283" i="31"/>
  <c r="AU1282" i="31"/>
  <c r="E1282" i="31"/>
  <c r="D1282" i="31"/>
  <c r="C1282" i="31"/>
  <c r="AU1281" i="31"/>
  <c r="AU1280" i="31"/>
  <c r="AU1279" i="31"/>
  <c r="E1279" i="31"/>
  <c r="D1279" i="31"/>
  <c r="C1279" i="31"/>
  <c r="AU1278" i="31"/>
  <c r="AU1277" i="31"/>
  <c r="AU1276" i="31"/>
  <c r="E1276" i="31"/>
  <c r="D1276" i="31"/>
  <c r="C1276" i="31"/>
  <c r="AU1275" i="31"/>
  <c r="AU1274" i="31"/>
  <c r="AU1273" i="31"/>
  <c r="E1273" i="31"/>
  <c r="D1273" i="31"/>
  <c r="C1273" i="31"/>
  <c r="AU1272" i="31"/>
  <c r="AU1271" i="31"/>
  <c r="AU1270" i="31"/>
  <c r="E1270" i="31"/>
  <c r="D1270" i="31"/>
  <c r="C1270" i="31"/>
  <c r="AU1269" i="31"/>
  <c r="AU1268" i="31"/>
  <c r="AU1267" i="31"/>
  <c r="E1267" i="31"/>
  <c r="D1267" i="31"/>
  <c r="C1267" i="31"/>
  <c r="AU1266" i="31"/>
  <c r="AU1265" i="31"/>
  <c r="AU1264" i="31"/>
  <c r="E1264" i="31"/>
  <c r="D1264" i="31"/>
  <c r="C1264" i="31"/>
  <c r="AU1263" i="31"/>
  <c r="AU1262" i="31"/>
  <c r="AU1261" i="31"/>
  <c r="E1261" i="31"/>
  <c r="D1261" i="31"/>
  <c r="C1261" i="31"/>
  <c r="AU1260" i="31"/>
  <c r="AU1259" i="31"/>
  <c r="AU1258" i="31"/>
  <c r="E1258" i="31"/>
  <c r="D1258" i="31"/>
  <c r="C1258" i="31"/>
  <c r="AU1257" i="31"/>
  <c r="AU1256" i="31"/>
  <c r="AU1255" i="31"/>
  <c r="E1255" i="31"/>
  <c r="D1255" i="31"/>
  <c r="C1255" i="31"/>
  <c r="AU1254" i="31"/>
  <c r="AU1253" i="31"/>
  <c r="AU1252" i="31"/>
  <c r="E1252" i="31"/>
  <c r="D1252" i="31"/>
  <c r="C1252" i="31"/>
  <c r="AU1251" i="31"/>
  <c r="AU1250" i="31"/>
  <c r="AU1249" i="31"/>
  <c r="E1249" i="31"/>
  <c r="D1249" i="31"/>
  <c r="C1249" i="31"/>
  <c r="AU1245" i="31"/>
  <c r="AU1244" i="31"/>
  <c r="AU1243" i="31"/>
  <c r="E1243" i="31"/>
  <c r="D1243" i="31"/>
  <c r="C1243" i="31"/>
  <c r="AU1242" i="31"/>
  <c r="AU1241" i="31"/>
  <c r="AU1240" i="31"/>
  <c r="E1240" i="31"/>
  <c r="D1240" i="31"/>
  <c r="C1240" i="31"/>
  <c r="AU1239" i="31"/>
  <c r="AU1238" i="31"/>
  <c r="AU1237" i="31"/>
  <c r="E1237" i="31"/>
  <c r="D1237" i="31"/>
  <c r="C1237" i="31"/>
  <c r="AU1236" i="31"/>
  <c r="AU1235" i="31"/>
  <c r="AU1234" i="31"/>
  <c r="E1234" i="31"/>
  <c r="D1234" i="31"/>
  <c r="C1234" i="31"/>
  <c r="AU1233" i="31"/>
  <c r="AU1232" i="31"/>
  <c r="AU1231" i="31"/>
  <c r="E1231" i="31"/>
  <c r="D1231" i="31"/>
  <c r="C1231" i="31"/>
  <c r="AU1230" i="31"/>
  <c r="AU1229" i="31"/>
  <c r="AU1228" i="31"/>
  <c r="E1228" i="31"/>
  <c r="D1228" i="31"/>
  <c r="C1228" i="31"/>
  <c r="AU1227" i="31"/>
  <c r="AU1226" i="31"/>
  <c r="AU1225" i="31"/>
  <c r="E1225" i="31"/>
  <c r="D1225" i="31"/>
  <c r="C1225" i="31"/>
  <c r="AU1224" i="31"/>
  <c r="AU1223" i="31"/>
  <c r="AU1222" i="31"/>
  <c r="E1222" i="31"/>
  <c r="D1222" i="31"/>
  <c r="C1222" i="31"/>
  <c r="AU1221" i="31"/>
  <c r="AU1220" i="31"/>
  <c r="AU1219" i="31"/>
  <c r="E1219" i="31"/>
  <c r="D1219" i="31"/>
  <c r="C1219" i="31"/>
  <c r="AU1218" i="31"/>
  <c r="AU1217" i="31"/>
  <c r="AU1216" i="31"/>
  <c r="E1216" i="31"/>
  <c r="D1216" i="31"/>
  <c r="C1216" i="31"/>
  <c r="AU1215" i="31"/>
  <c r="AU1214" i="31"/>
  <c r="AU1213" i="31"/>
  <c r="E1213" i="31"/>
  <c r="D1213" i="31"/>
  <c r="C1213" i="31"/>
  <c r="AU1212" i="31"/>
  <c r="AU1211" i="31"/>
  <c r="AU1210" i="31"/>
  <c r="E1210" i="31"/>
  <c r="D1210" i="31"/>
  <c r="C1210" i="31"/>
  <c r="AU1209" i="31"/>
  <c r="AU1208" i="31"/>
  <c r="AU1207" i="31"/>
  <c r="E1207" i="31"/>
  <c r="D1207" i="31"/>
  <c r="C1207" i="31"/>
  <c r="AU1203" i="31"/>
  <c r="AU1202" i="31"/>
  <c r="AU1201" i="31"/>
  <c r="E1201" i="31"/>
  <c r="D1201" i="31"/>
  <c r="C1201" i="31"/>
  <c r="AU1200" i="31"/>
  <c r="AU1199" i="31"/>
  <c r="AU1198" i="31"/>
  <c r="E1198" i="31"/>
  <c r="D1198" i="31"/>
  <c r="C1198" i="31"/>
  <c r="AU1197" i="31"/>
  <c r="AU1196" i="31"/>
  <c r="AU1195" i="31"/>
  <c r="E1195" i="31"/>
  <c r="D1195" i="31"/>
  <c r="C1195" i="31"/>
  <c r="AU1194" i="31"/>
  <c r="AU1193" i="31"/>
  <c r="AU1192" i="31"/>
  <c r="E1192" i="31"/>
  <c r="D1192" i="31"/>
  <c r="C1192" i="31"/>
  <c r="AU1191" i="31"/>
  <c r="AU1190" i="31"/>
  <c r="AU1189" i="31"/>
  <c r="E1189" i="31"/>
  <c r="D1189" i="31"/>
  <c r="C1189" i="31"/>
  <c r="AU1188" i="31"/>
  <c r="AU1187" i="31"/>
  <c r="AU1186" i="31"/>
  <c r="E1186" i="31"/>
  <c r="D1186" i="31"/>
  <c r="C1186" i="31"/>
  <c r="AU1185" i="31"/>
  <c r="AU1184" i="31"/>
  <c r="AU1183" i="31"/>
  <c r="E1183" i="31"/>
  <c r="D1183" i="31"/>
  <c r="C1183" i="31"/>
  <c r="AU1182" i="31"/>
  <c r="AU1181" i="31"/>
  <c r="AU1180" i="31"/>
  <c r="E1180" i="31"/>
  <c r="D1180" i="31"/>
  <c r="C1180" i="31"/>
  <c r="AU1179" i="31"/>
  <c r="AU1178" i="31"/>
  <c r="AU1177" i="31"/>
  <c r="E1177" i="31"/>
  <c r="D1177" i="31"/>
  <c r="C1177" i="31"/>
  <c r="AU1176" i="31"/>
  <c r="AU1175" i="31"/>
  <c r="AU1174" i="31"/>
  <c r="E1174" i="31"/>
  <c r="D1174" i="31"/>
  <c r="C1174" i="31"/>
  <c r="AU1173" i="31"/>
  <c r="AU1172" i="31"/>
  <c r="AU1171" i="31"/>
  <c r="E1171" i="31"/>
  <c r="D1171" i="31"/>
  <c r="C1171" i="31"/>
  <c r="AU1170" i="31"/>
  <c r="AU1169" i="31"/>
  <c r="AU1168" i="31"/>
  <c r="E1168" i="31"/>
  <c r="D1168" i="31"/>
  <c r="C1168" i="31"/>
  <c r="AU1167" i="31"/>
  <c r="AU1166" i="31"/>
  <c r="AU1165" i="31"/>
  <c r="E1165" i="31"/>
  <c r="D1165" i="31"/>
  <c r="C1165" i="31"/>
  <c r="AU1161" i="31"/>
  <c r="AU1160" i="31"/>
  <c r="AU1159" i="31"/>
  <c r="E1159" i="31"/>
  <c r="D1159" i="31"/>
  <c r="C1159" i="31"/>
  <c r="AU1158" i="31"/>
  <c r="AU1157" i="31"/>
  <c r="AU1156" i="31"/>
  <c r="E1156" i="31"/>
  <c r="D1156" i="31"/>
  <c r="C1156" i="31"/>
  <c r="AU1155" i="31"/>
  <c r="AU1154" i="31"/>
  <c r="AU1153" i="31"/>
  <c r="E1153" i="31"/>
  <c r="D1153" i="31"/>
  <c r="C1153" i="31"/>
  <c r="AU1152" i="31"/>
  <c r="AU1151" i="31"/>
  <c r="AU1150" i="31"/>
  <c r="E1150" i="31"/>
  <c r="D1150" i="31"/>
  <c r="C1150" i="31"/>
  <c r="AU1149" i="31"/>
  <c r="AU1148" i="31"/>
  <c r="AU1147" i="31"/>
  <c r="E1147" i="31"/>
  <c r="D1147" i="31"/>
  <c r="C1147" i="31"/>
  <c r="AU1146" i="31"/>
  <c r="AU1145" i="31"/>
  <c r="AU1144" i="31"/>
  <c r="E1144" i="31"/>
  <c r="D1144" i="31"/>
  <c r="C1144" i="31"/>
  <c r="AU1143" i="31"/>
  <c r="AU1142" i="31"/>
  <c r="AU1141" i="31"/>
  <c r="E1141" i="31"/>
  <c r="D1141" i="31"/>
  <c r="C1141" i="31"/>
  <c r="AU1140" i="31"/>
  <c r="AU1139" i="31"/>
  <c r="AU1138" i="31"/>
  <c r="E1138" i="31"/>
  <c r="D1138" i="31"/>
  <c r="C1138" i="31"/>
  <c r="AU1137" i="31"/>
  <c r="AU1136" i="31"/>
  <c r="AU1135" i="31"/>
  <c r="E1135" i="31"/>
  <c r="D1135" i="31"/>
  <c r="C1135" i="31"/>
  <c r="AU1134" i="31"/>
  <c r="AU1133" i="31"/>
  <c r="AU1132" i="31"/>
  <c r="E1132" i="31"/>
  <c r="D1132" i="31"/>
  <c r="C1132" i="31"/>
  <c r="AU1131" i="31"/>
  <c r="AU1130" i="31"/>
  <c r="AU1129" i="31"/>
  <c r="E1129" i="31"/>
  <c r="D1129" i="31"/>
  <c r="C1129" i="31"/>
  <c r="AU1128" i="31"/>
  <c r="AU1127" i="31"/>
  <c r="AU1126" i="31"/>
  <c r="E1126" i="31"/>
  <c r="D1126" i="31"/>
  <c r="C1126" i="31"/>
  <c r="AU1125" i="31"/>
  <c r="AU1124" i="31"/>
  <c r="AU1123" i="31"/>
  <c r="E1123" i="31"/>
  <c r="D1123" i="31"/>
  <c r="C1123" i="31"/>
  <c r="AU1119" i="31"/>
  <c r="AU1118" i="31"/>
  <c r="AU1117" i="31"/>
  <c r="E1117" i="31"/>
  <c r="D1117" i="31"/>
  <c r="C1117" i="31"/>
  <c r="AU1116" i="31"/>
  <c r="AU1115" i="31"/>
  <c r="AU1114" i="31"/>
  <c r="E1114" i="31"/>
  <c r="D1114" i="31"/>
  <c r="C1114" i="31"/>
  <c r="AU1113" i="31"/>
  <c r="AU1112" i="31"/>
  <c r="AU1111" i="31"/>
  <c r="E1111" i="31"/>
  <c r="D1111" i="31"/>
  <c r="C1111" i="31"/>
  <c r="AU1110" i="31"/>
  <c r="AU1109" i="31"/>
  <c r="AU1108" i="31"/>
  <c r="E1108" i="31"/>
  <c r="D1108" i="31"/>
  <c r="C1108" i="31"/>
  <c r="AU1107" i="31"/>
  <c r="AU1106" i="31"/>
  <c r="AU1105" i="31"/>
  <c r="E1105" i="31"/>
  <c r="D1105" i="31"/>
  <c r="C1105" i="31"/>
  <c r="AU1104" i="31"/>
  <c r="AU1103" i="31"/>
  <c r="AU1102" i="31"/>
  <c r="E1102" i="31"/>
  <c r="D1102" i="31"/>
  <c r="C1102" i="31"/>
  <c r="AU1101" i="31"/>
  <c r="AU1100" i="31"/>
  <c r="AU1099" i="31"/>
  <c r="E1099" i="31"/>
  <c r="D1099" i="31"/>
  <c r="C1099" i="31"/>
  <c r="AU1098" i="31"/>
  <c r="AU1097" i="31"/>
  <c r="AU1096" i="31"/>
  <c r="E1096" i="31"/>
  <c r="D1096" i="31"/>
  <c r="C1096" i="31"/>
  <c r="AU1095" i="31"/>
  <c r="AU1094" i="31"/>
  <c r="AU1093" i="31"/>
  <c r="E1093" i="31"/>
  <c r="D1093" i="31"/>
  <c r="C1093" i="31"/>
  <c r="AU1092" i="31"/>
  <c r="AU1091" i="31"/>
  <c r="AU1090" i="31"/>
  <c r="E1090" i="31"/>
  <c r="D1090" i="31"/>
  <c r="C1090" i="31"/>
  <c r="AU1089" i="31"/>
  <c r="AU1088" i="31"/>
  <c r="AU1087" i="31"/>
  <c r="E1087" i="31"/>
  <c r="D1087" i="31"/>
  <c r="C1087" i="31"/>
  <c r="AU1086" i="31"/>
  <c r="AU1085" i="31"/>
  <c r="AU1084" i="31"/>
  <c r="E1084" i="31"/>
  <c r="D1084" i="31"/>
  <c r="C1084" i="31"/>
  <c r="AU1083" i="31"/>
  <c r="AU1082" i="31"/>
  <c r="AU1081" i="31"/>
  <c r="E1081" i="31"/>
  <c r="D1081" i="31"/>
  <c r="C1081" i="31"/>
  <c r="AU1077" i="31"/>
  <c r="AU1076" i="31"/>
  <c r="AU1075" i="31"/>
  <c r="E1075" i="31"/>
  <c r="D1075" i="31"/>
  <c r="C1075" i="31"/>
  <c r="AU1074" i="31"/>
  <c r="AU1073" i="31"/>
  <c r="AU1072" i="31"/>
  <c r="E1072" i="31"/>
  <c r="D1072" i="31"/>
  <c r="C1072" i="31"/>
  <c r="AU1071" i="31"/>
  <c r="AU1070" i="31"/>
  <c r="AU1069" i="31"/>
  <c r="E1069" i="31"/>
  <c r="D1069" i="31"/>
  <c r="C1069" i="31"/>
  <c r="AU1068" i="31"/>
  <c r="AU1067" i="31"/>
  <c r="AU1066" i="31"/>
  <c r="E1066" i="31"/>
  <c r="D1066" i="31"/>
  <c r="C1066" i="31"/>
  <c r="AU1065" i="31"/>
  <c r="AU1064" i="31"/>
  <c r="AU1063" i="31"/>
  <c r="E1063" i="31"/>
  <c r="D1063" i="31"/>
  <c r="C1063" i="31"/>
  <c r="AU1062" i="31"/>
  <c r="AU1061" i="31"/>
  <c r="AU1060" i="31"/>
  <c r="E1060" i="31"/>
  <c r="D1060" i="31"/>
  <c r="C1060" i="31"/>
  <c r="AU1059" i="31"/>
  <c r="AU1058" i="31"/>
  <c r="AU1057" i="31"/>
  <c r="E1057" i="31"/>
  <c r="D1057" i="31"/>
  <c r="C1057" i="31"/>
  <c r="AU1056" i="31"/>
  <c r="AU1055" i="31"/>
  <c r="AU1054" i="31"/>
  <c r="E1054" i="31"/>
  <c r="D1054" i="31"/>
  <c r="C1054" i="31"/>
  <c r="AU1053" i="31"/>
  <c r="AU1052" i="31"/>
  <c r="AU1051" i="31"/>
  <c r="E1051" i="31"/>
  <c r="D1051" i="31"/>
  <c r="C1051" i="31"/>
  <c r="AU1050" i="31"/>
  <c r="AU1049" i="31"/>
  <c r="AU1048" i="31"/>
  <c r="E1048" i="31"/>
  <c r="D1048" i="31"/>
  <c r="C1048" i="31"/>
  <c r="AU1047" i="31"/>
  <c r="AU1046" i="31"/>
  <c r="AU1045" i="31"/>
  <c r="E1045" i="31"/>
  <c r="D1045" i="31"/>
  <c r="C1045" i="31"/>
  <c r="AU1044" i="31"/>
  <c r="AU1043" i="31"/>
  <c r="AU1042" i="31"/>
  <c r="E1042" i="31"/>
  <c r="D1042" i="31"/>
  <c r="C1042" i="31"/>
  <c r="AU1041" i="31"/>
  <c r="AU1040" i="31"/>
  <c r="AU1039" i="31"/>
  <c r="E1039" i="31"/>
  <c r="D1039" i="31"/>
  <c r="C1039" i="31"/>
  <c r="AT996" i="31"/>
  <c r="AS996" i="31"/>
  <c r="AR996" i="31"/>
  <c r="AQ996" i="31"/>
  <c r="AP996" i="31"/>
  <c r="AO996" i="31"/>
  <c r="AN996" i="31"/>
  <c r="AM996" i="31"/>
  <c r="AL996" i="31"/>
  <c r="AK996" i="31"/>
  <c r="AJ996" i="31"/>
  <c r="AI996" i="31"/>
  <c r="AH996" i="31"/>
  <c r="AG996" i="31"/>
  <c r="AF996" i="31"/>
  <c r="AE996" i="31"/>
  <c r="AD996" i="31"/>
  <c r="AC996" i="31"/>
  <c r="AB996" i="31"/>
  <c r="AA996" i="31"/>
  <c r="Z996" i="31"/>
  <c r="Y996" i="31"/>
  <c r="X996" i="31"/>
  <c r="W996" i="31"/>
  <c r="V996" i="31"/>
  <c r="U996" i="31"/>
  <c r="T996" i="31"/>
  <c r="S996" i="31"/>
  <c r="R996" i="31"/>
  <c r="Q996" i="31"/>
  <c r="P996" i="31"/>
  <c r="O996" i="31"/>
  <c r="N996" i="31"/>
  <c r="M996" i="31"/>
  <c r="L996" i="31"/>
  <c r="K996" i="31"/>
  <c r="J996" i="31"/>
  <c r="I996" i="31"/>
  <c r="H996" i="31"/>
  <c r="G996" i="31"/>
  <c r="B1033" i="31"/>
  <c r="B1030" i="31"/>
  <c r="B1027" i="31"/>
  <c r="B1024" i="31"/>
  <c r="B1021" i="31"/>
  <c r="B1018" i="31"/>
  <c r="B1015" i="31"/>
  <c r="B1012" i="31"/>
  <c r="B1009" i="31"/>
  <c r="B1006" i="31"/>
  <c r="B1003" i="31"/>
  <c r="B1000" i="31"/>
  <c r="B997" i="31"/>
  <c r="A997" i="31"/>
  <c r="AT954" i="31"/>
  <c r="AS954" i="31"/>
  <c r="AR954" i="31"/>
  <c r="AQ954" i="31"/>
  <c r="AP954" i="31"/>
  <c r="AO954" i="31"/>
  <c r="AN954" i="31"/>
  <c r="AM954" i="31"/>
  <c r="AL954" i="31"/>
  <c r="AK954" i="31"/>
  <c r="AJ954" i="31"/>
  <c r="AI954" i="31"/>
  <c r="AH954" i="31"/>
  <c r="AG954" i="31"/>
  <c r="AF954" i="31"/>
  <c r="AE954" i="31"/>
  <c r="AD954" i="31"/>
  <c r="AC954" i="31"/>
  <c r="AB954" i="31"/>
  <c r="AA954" i="31"/>
  <c r="Z954" i="31"/>
  <c r="Y954" i="31"/>
  <c r="X954" i="31"/>
  <c r="W954" i="31"/>
  <c r="V954" i="31"/>
  <c r="U954" i="31"/>
  <c r="T954" i="31"/>
  <c r="S954" i="31"/>
  <c r="R954" i="31"/>
  <c r="Q954" i="31"/>
  <c r="P954" i="31"/>
  <c r="O954" i="31"/>
  <c r="N954" i="31"/>
  <c r="M954" i="31"/>
  <c r="L954" i="31"/>
  <c r="K954" i="31"/>
  <c r="J954" i="31"/>
  <c r="I954" i="31"/>
  <c r="H954" i="31"/>
  <c r="G954" i="31"/>
  <c r="B991" i="31"/>
  <c r="B988" i="31"/>
  <c r="B985" i="31"/>
  <c r="B982" i="31"/>
  <c r="B979" i="31"/>
  <c r="B976" i="31"/>
  <c r="B973" i="31"/>
  <c r="B970" i="31"/>
  <c r="B967" i="31"/>
  <c r="B964" i="31"/>
  <c r="B961" i="31"/>
  <c r="B958" i="31"/>
  <c r="B955" i="31"/>
  <c r="A955" i="31"/>
  <c r="AT912" i="31"/>
  <c r="AS912" i="31"/>
  <c r="AR912" i="31"/>
  <c r="AQ912" i="31"/>
  <c r="AP912" i="31"/>
  <c r="AO912" i="31"/>
  <c r="AN912" i="31"/>
  <c r="AM912" i="31"/>
  <c r="AL912" i="31"/>
  <c r="AK912" i="31"/>
  <c r="AJ912" i="31"/>
  <c r="AI912" i="31"/>
  <c r="AH912" i="31"/>
  <c r="AG912" i="31"/>
  <c r="AF912" i="31"/>
  <c r="AE912" i="31"/>
  <c r="AD912" i="31"/>
  <c r="AC912" i="31"/>
  <c r="AB912" i="31"/>
  <c r="AA912" i="31"/>
  <c r="Z912" i="31"/>
  <c r="Y912" i="31"/>
  <c r="X912" i="31"/>
  <c r="W912" i="31"/>
  <c r="V912" i="31"/>
  <c r="U912" i="31"/>
  <c r="T912" i="31"/>
  <c r="S912" i="31"/>
  <c r="R912" i="31"/>
  <c r="Q912" i="31"/>
  <c r="P912" i="31"/>
  <c r="O912" i="31"/>
  <c r="N912" i="31"/>
  <c r="M912" i="31"/>
  <c r="L912" i="31"/>
  <c r="K912" i="31"/>
  <c r="J912" i="31"/>
  <c r="I912" i="31"/>
  <c r="H912" i="31"/>
  <c r="G912" i="31"/>
  <c r="B946" i="31"/>
  <c r="B943" i="31"/>
  <c r="B940" i="31"/>
  <c r="B937" i="31"/>
  <c r="B934" i="31"/>
  <c r="B931" i="31"/>
  <c r="B928" i="31"/>
  <c r="B925" i="31"/>
  <c r="B922" i="31"/>
  <c r="B919" i="31"/>
  <c r="B916" i="31"/>
  <c r="B913" i="31"/>
  <c r="A913" i="31"/>
  <c r="AU1035" i="31"/>
  <c r="AU1034" i="31"/>
  <c r="AU1033" i="31"/>
  <c r="E1033" i="31"/>
  <c r="D1033" i="31"/>
  <c r="C1033" i="31"/>
  <c r="AU1032" i="31"/>
  <c r="AU1031" i="31"/>
  <c r="AU1030" i="31"/>
  <c r="E1030" i="31"/>
  <c r="D1030" i="31"/>
  <c r="C1030" i="31"/>
  <c r="AU1029" i="31"/>
  <c r="AU1028" i="31"/>
  <c r="AU1027" i="31"/>
  <c r="E1027" i="31"/>
  <c r="D1027" i="31"/>
  <c r="C1027" i="31"/>
  <c r="AU1026" i="31"/>
  <c r="AU1025" i="31"/>
  <c r="AU1024" i="31"/>
  <c r="E1024" i="31"/>
  <c r="D1024" i="31"/>
  <c r="C1024" i="31"/>
  <c r="AU1023" i="31"/>
  <c r="AU1022" i="31"/>
  <c r="AU1021" i="31"/>
  <c r="E1021" i="31"/>
  <c r="D1021" i="31"/>
  <c r="C1021" i="31"/>
  <c r="AU1020" i="31"/>
  <c r="AU1019" i="31"/>
  <c r="AU1018" i="31"/>
  <c r="E1018" i="31"/>
  <c r="D1018" i="31"/>
  <c r="C1018" i="31"/>
  <c r="AU1017" i="31"/>
  <c r="AU1016" i="31"/>
  <c r="AU1015" i="31"/>
  <c r="E1015" i="31"/>
  <c r="D1015" i="31"/>
  <c r="C1015" i="31"/>
  <c r="AU1014" i="31"/>
  <c r="AU1013" i="31"/>
  <c r="AU1012" i="31"/>
  <c r="E1012" i="31"/>
  <c r="D1012" i="31"/>
  <c r="C1012" i="31"/>
  <c r="AU1011" i="31"/>
  <c r="AU1010" i="31"/>
  <c r="AU1009" i="31"/>
  <c r="E1009" i="31"/>
  <c r="D1009" i="31"/>
  <c r="C1009" i="31"/>
  <c r="AU1008" i="31"/>
  <c r="AU1007" i="31"/>
  <c r="AU1006" i="31"/>
  <c r="E1006" i="31"/>
  <c r="D1006" i="31"/>
  <c r="C1006" i="31"/>
  <c r="AU1005" i="31"/>
  <c r="AU1004" i="31"/>
  <c r="AU1003" i="31"/>
  <c r="E1003" i="31"/>
  <c r="D1003" i="31"/>
  <c r="C1003" i="31"/>
  <c r="AU1002" i="31"/>
  <c r="AU1001" i="31"/>
  <c r="AU1000" i="31"/>
  <c r="E1000" i="31"/>
  <c r="D1000" i="31"/>
  <c r="C1000" i="31"/>
  <c r="AU999" i="31"/>
  <c r="AU998" i="31"/>
  <c r="AU997" i="31"/>
  <c r="E997" i="31"/>
  <c r="D997" i="31"/>
  <c r="C997" i="31"/>
  <c r="AU993" i="31"/>
  <c r="AU992" i="31"/>
  <c r="AU991" i="31"/>
  <c r="E991" i="31"/>
  <c r="D991" i="31"/>
  <c r="C991" i="31"/>
  <c r="AU990" i="31"/>
  <c r="AU989" i="31"/>
  <c r="AU988" i="31"/>
  <c r="E988" i="31"/>
  <c r="D988" i="31"/>
  <c r="C988" i="31"/>
  <c r="AU987" i="31"/>
  <c r="AU986" i="31"/>
  <c r="AU985" i="31"/>
  <c r="E985" i="31"/>
  <c r="D985" i="31"/>
  <c r="C985" i="31"/>
  <c r="AU984" i="31"/>
  <c r="AU983" i="31"/>
  <c r="AU982" i="31"/>
  <c r="E982" i="31"/>
  <c r="D982" i="31"/>
  <c r="C982" i="31"/>
  <c r="AU981" i="31"/>
  <c r="AU980" i="31"/>
  <c r="AU979" i="31"/>
  <c r="E979" i="31"/>
  <c r="D979" i="31"/>
  <c r="C979" i="31"/>
  <c r="AU978" i="31"/>
  <c r="AU977" i="31"/>
  <c r="AU976" i="31"/>
  <c r="E976" i="31"/>
  <c r="D976" i="31"/>
  <c r="C976" i="31"/>
  <c r="AU975" i="31"/>
  <c r="AU974" i="31"/>
  <c r="AU973" i="31"/>
  <c r="E973" i="31"/>
  <c r="D973" i="31"/>
  <c r="C973" i="31"/>
  <c r="AU972" i="31"/>
  <c r="AU971" i="31"/>
  <c r="AU970" i="31"/>
  <c r="E970" i="31"/>
  <c r="D970" i="31"/>
  <c r="C970" i="31"/>
  <c r="AU969" i="31"/>
  <c r="AU968" i="31"/>
  <c r="AU967" i="31"/>
  <c r="E967" i="31"/>
  <c r="D967" i="31"/>
  <c r="C967" i="31"/>
  <c r="AU966" i="31"/>
  <c r="AU965" i="31"/>
  <c r="AU964" i="31"/>
  <c r="E964" i="31"/>
  <c r="D964" i="31"/>
  <c r="C964" i="31"/>
  <c r="AU963" i="31"/>
  <c r="AU962" i="31"/>
  <c r="AU961" i="31"/>
  <c r="E961" i="31"/>
  <c r="D961" i="31"/>
  <c r="C961" i="31"/>
  <c r="AU960" i="31"/>
  <c r="AU959" i="31"/>
  <c r="AU958" i="31"/>
  <c r="E958" i="31"/>
  <c r="D958" i="31"/>
  <c r="C958" i="31"/>
  <c r="AU957" i="31"/>
  <c r="AU956" i="31"/>
  <c r="AU955" i="31"/>
  <c r="E955" i="31"/>
  <c r="D955" i="31"/>
  <c r="C955" i="31"/>
  <c r="AU951" i="31"/>
  <c r="AU950" i="31"/>
  <c r="AU949" i="31"/>
  <c r="E949" i="31"/>
  <c r="D949" i="31"/>
  <c r="C949" i="31"/>
  <c r="B949" i="31"/>
  <c r="AU948" i="31"/>
  <c r="AU947" i="31"/>
  <c r="AU946" i="31"/>
  <c r="E946" i="31"/>
  <c r="D946" i="31"/>
  <c r="C946" i="31"/>
  <c r="AU945" i="31"/>
  <c r="AU944" i="31"/>
  <c r="AU943" i="31"/>
  <c r="E943" i="31"/>
  <c r="D943" i="31"/>
  <c r="C943" i="31"/>
  <c r="AU942" i="31"/>
  <c r="AU941" i="31"/>
  <c r="AU940" i="31"/>
  <c r="E940" i="31"/>
  <c r="D940" i="31"/>
  <c r="C940" i="31"/>
  <c r="AU939" i="31"/>
  <c r="AU938" i="31"/>
  <c r="AU937" i="31"/>
  <c r="E937" i="31"/>
  <c r="D937" i="31"/>
  <c r="C937" i="31"/>
  <c r="AU936" i="31"/>
  <c r="AU935" i="31"/>
  <c r="AU934" i="31"/>
  <c r="E934" i="31"/>
  <c r="D934" i="31"/>
  <c r="C934" i="31"/>
  <c r="AU933" i="31"/>
  <c r="AU932" i="31"/>
  <c r="AU931" i="31"/>
  <c r="E931" i="31"/>
  <c r="D931" i="31"/>
  <c r="C931" i="31"/>
  <c r="AU930" i="31"/>
  <c r="AU929" i="31"/>
  <c r="AU928" i="31"/>
  <c r="E928" i="31"/>
  <c r="D928" i="31"/>
  <c r="C928" i="31"/>
  <c r="AU927" i="31"/>
  <c r="AU926" i="31"/>
  <c r="AU925" i="31"/>
  <c r="E925" i="31"/>
  <c r="D925" i="31"/>
  <c r="C925" i="31"/>
  <c r="AU924" i="31"/>
  <c r="AU923" i="31"/>
  <c r="AU922" i="31"/>
  <c r="E922" i="31"/>
  <c r="D922" i="31"/>
  <c r="C922" i="31"/>
  <c r="AU921" i="31"/>
  <c r="AU920" i="31"/>
  <c r="AU919" i="31"/>
  <c r="E919" i="31"/>
  <c r="D919" i="31"/>
  <c r="C919" i="31"/>
  <c r="AU918" i="31"/>
  <c r="AU917" i="31"/>
  <c r="AU916" i="31"/>
  <c r="E916" i="31"/>
  <c r="D916" i="31"/>
  <c r="C916" i="31"/>
  <c r="AU915" i="31"/>
  <c r="AU914" i="31"/>
  <c r="AU913" i="31"/>
  <c r="E913" i="31"/>
  <c r="D913" i="31"/>
  <c r="C913" i="31"/>
  <c r="B907" i="31"/>
  <c r="B904" i="31"/>
  <c r="B901" i="31"/>
  <c r="B898" i="31"/>
  <c r="B895" i="31"/>
  <c r="B892" i="31"/>
  <c r="B889" i="31"/>
  <c r="B886" i="31"/>
  <c r="B883" i="31"/>
  <c r="B880" i="31"/>
  <c r="B877" i="31"/>
  <c r="B874" i="31"/>
  <c r="B871" i="31"/>
  <c r="B865" i="31"/>
  <c r="B862" i="31"/>
  <c r="B859" i="31"/>
  <c r="B856" i="31"/>
  <c r="B853" i="31"/>
  <c r="B850" i="31"/>
  <c r="B847" i="31"/>
  <c r="B844" i="31"/>
  <c r="B841" i="31"/>
  <c r="B838" i="31"/>
  <c r="B835" i="31"/>
  <c r="B832" i="31"/>
  <c r="B829" i="31"/>
  <c r="B823" i="31"/>
  <c r="B820" i="31"/>
  <c r="B817" i="31"/>
  <c r="B814" i="31"/>
  <c r="B811" i="31"/>
  <c r="B808" i="31"/>
  <c r="B805" i="31"/>
  <c r="B802" i="31"/>
  <c r="B799" i="31"/>
  <c r="B796" i="31"/>
  <c r="B793" i="31"/>
  <c r="B790" i="31"/>
  <c r="B787" i="31"/>
  <c r="B781" i="31"/>
  <c r="B778" i="31"/>
  <c r="B775" i="31"/>
  <c r="B772" i="31"/>
  <c r="B769" i="31"/>
  <c r="B766" i="31"/>
  <c r="B763" i="31"/>
  <c r="B760" i="31"/>
  <c r="B757" i="31"/>
  <c r="B754" i="31"/>
  <c r="B751" i="31"/>
  <c r="B748" i="31"/>
  <c r="B745" i="31"/>
  <c r="B739" i="31"/>
  <c r="B736" i="31"/>
  <c r="B733" i="31"/>
  <c r="B730" i="31"/>
  <c r="B727" i="31"/>
  <c r="B724" i="31"/>
  <c r="B721" i="31"/>
  <c r="B718" i="31"/>
  <c r="B715" i="31"/>
  <c r="B712" i="31"/>
  <c r="B709" i="31"/>
  <c r="B706" i="31"/>
  <c r="B703" i="31"/>
  <c r="B697" i="31"/>
  <c r="B694" i="31"/>
  <c r="B691" i="31"/>
  <c r="B688" i="31"/>
  <c r="B685" i="31"/>
  <c r="B682" i="31"/>
  <c r="B679" i="31"/>
  <c r="B676" i="31"/>
  <c r="B673" i="31"/>
  <c r="B670" i="31"/>
  <c r="B667" i="31"/>
  <c r="B664" i="31"/>
  <c r="B661" i="31"/>
  <c r="B655" i="31"/>
  <c r="B652" i="31"/>
  <c r="B649" i="31"/>
  <c r="B646" i="31"/>
  <c r="B643" i="31"/>
  <c r="B640" i="31"/>
  <c r="B637" i="31"/>
  <c r="B634" i="31"/>
  <c r="B631" i="31"/>
  <c r="B628" i="31"/>
  <c r="B625" i="31"/>
  <c r="B622" i="31"/>
  <c r="B619" i="31"/>
  <c r="B613" i="31"/>
  <c r="B610" i="31"/>
  <c r="B607" i="31"/>
  <c r="B604" i="31"/>
  <c r="B601" i="31"/>
  <c r="B598" i="31"/>
  <c r="B595" i="31"/>
  <c r="B592" i="31"/>
  <c r="B589" i="31"/>
  <c r="B586" i="31"/>
  <c r="B583" i="31"/>
  <c r="B580" i="31"/>
  <c r="B577" i="31"/>
  <c r="B571" i="31"/>
  <c r="B568" i="31"/>
  <c r="B565" i="31"/>
  <c r="B562" i="31"/>
  <c r="B559" i="31"/>
  <c r="B556" i="31"/>
  <c r="C553" i="31"/>
  <c r="B553" i="31"/>
  <c r="B550" i="31"/>
  <c r="B547" i="31"/>
  <c r="B544" i="31"/>
  <c r="B541" i="31"/>
  <c r="B538" i="31"/>
  <c r="B535" i="31"/>
  <c r="B529" i="31"/>
  <c r="B526" i="31"/>
  <c r="B523" i="31"/>
  <c r="B520" i="31"/>
  <c r="B517" i="31"/>
  <c r="B514" i="31"/>
  <c r="B511" i="31"/>
  <c r="B508" i="31"/>
  <c r="B505" i="31"/>
  <c r="B502" i="31"/>
  <c r="B499" i="31"/>
  <c r="B496" i="31"/>
  <c r="B493" i="31"/>
  <c r="B487" i="31"/>
  <c r="B484" i="31"/>
  <c r="B478" i="31"/>
  <c r="B481" i="31"/>
  <c r="B475" i="31"/>
  <c r="B472" i="31"/>
  <c r="B469" i="31"/>
  <c r="B466" i="31"/>
  <c r="B463" i="31"/>
  <c r="B460" i="31"/>
  <c r="B457" i="31"/>
  <c r="B454" i="31"/>
  <c r="B451" i="31"/>
  <c r="B445" i="31"/>
  <c r="B442" i="31"/>
  <c r="B439" i="31"/>
  <c r="B436" i="31"/>
  <c r="B433" i="31"/>
  <c r="B430" i="31"/>
  <c r="B427" i="31"/>
  <c r="B424" i="31"/>
  <c r="B421" i="31"/>
  <c r="B418" i="31"/>
  <c r="B415" i="31"/>
  <c r="B412" i="31"/>
  <c r="B409" i="31"/>
  <c r="B403" i="31"/>
  <c r="B400" i="31"/>
  <c r="B397" i="31"/>
  <c r="B394" i="31"/>
  <c r="B391" i="31"/>
  <c r="B388" i="31"/>
  <c r="B385" i="31"/>
  <c r="B382" i="31"/>
  <c r="B379" i="31"/>
  <c r="B376" i="31"/>
  <c r="B373" i="31"/>
  <c r="B370" i="31"/>
  <c r="B367" i="31"/>
  <c r="B361" i="31"/>
  <c r="B358" i="31"/>
  <c r="B355" i="31"/>
  <c r="B352" i="31"/>
  <c r="B349" i="31"/>
  <c r="B346" i="31"/>
  <c r="B343" i="31"/>
  <c r="B340" i="31"/>
  <c r="B337" i="31"/>
  <c r="B334" i="31"/>
  <c r="B331" i="31"/>
  <c r="B328" i="31"/>
  <c r="B325" i="31"/>
  <c r="B319" i="31"/>
  <c r="B316" i="31"/>
  <c r="B313" i="31"/>
  <c r="B310" i="31"/>
  <c r="B307" i="31"/>
  <c r="B304" i="31"/>
  <c r="B301" i="31"/>
  <c r="B298" i="31"/>
  <c r="B295" i="31"/>
  <c r="B292" i="31"/>
  <c r="B289" i="31"/>
  <c r="B286" i="31"/>
  <c r="B283" i="31"/>
  <c r="B277" i="31"/>
  <c r="B274" i="31"/>
  <c r="B271" i="31"/>
  <c r="B268" i="31"/>
  <c r="B265" i="31"/>
  <c r="B262" i="31"/>
  <c r="B259" i="31"/>
  <c r="B256" i="31"/>
  <c r="B253" i="31"/>
  <c r="B250" i="31"/>
  <c r="B247" i="31"/>
  <c r="B244" i="31"/>
  <c r="B241" i="31"/>
  <c r="B235" i="31"/>
  <c r="B232" i="31"/>
  <c r="B229" i="31"/>
  <c r="B226" i="31"/>
  <c r="B223" i="31"/>
  <c r="B220" i="31"/>
  <c r="B217" i="31"/>
  <c r="B214" i="31"/>
  <c r="B211" i="31"/>
  <c r="B208" i="31"/>
  <c r="B205" i="31"/>
  <c r="B202" i="31"/>
  <c r="B199" i="31"/>
  <c r="B193" i="31"/>
  <c r="B190" i="31"/>
  <c r="B187" i="31"/>
  <c r="B184" i="31"/>
  <c r="B181" i="31"/>
  <c r="B178" i="31"/>
  <c r="B175" i="31"/>
  <c r="B172" i="31"/>
  <c r="B169" i="31"/>
  <c r="B166" i="31"/>
  <c r="B163" i="31"/>
  <c r="B160" i="31"/>
  <c r="B157" i="31"/>
  <c r="B109" i="31"/>
  <c r="B106" i="31"/>
  <c r="B103" i="31"/>
  <c r="B100" i="31"/>
  <c r="B97" i="31"/>
  <c r="B94" i="31"/>
  <c r="B91" i="31"/>
  <c r="B88" i="31"/>
  <c r="B85" i="31"/>
  <c r="B82" i="31"/>
  <c r="B79" i="31"/>
  <c r="B151" i="31"/>
  <c r="B148" i="31"/>
  <c r="B145" i="31"/>
  <c r="B142" i="31"/>
  <c r="B139" i="31"/>
  <c r="B136" i="31"/>
  <c r="B133" i="31"/>
  <c r="B130" i="31"/>
  <c r="B127" i="31"/>
  <c r="B124" i="31"/>
  <c r="B121" i="31"/>
  <c r="B118" i="31"/>
  <c r="B115" i="31"/>
  <c r="B76" i="31"/>
  <c r="B73" i="31"/>
  <c r="AT870" i="31"/>
  <c r="AS870" i="31"/>
  <c r="AR870" i="31"/>
  <c r="AQ870" i="31"/>
  <c r="AP870" i="31"/>
  <c r="AO870" i="31"/>
  <c r="AN870" i="31"/>
  <c r="AM870" i="31"/>
  <c r="AL870" i="31"/>
  <c r="AK870" i="31"/>
  <c r="AJ870" i="31"/>
  <c r="AI870" i="31"/>
  <c r="AH870" i="31"/>
  <c r="AG870" i="31"/>
  <c r="AF870" i="31"/>
  <c r="AE870" i="31"/>
  <c r="AD870" i="31"/>
  <c r="AC870" i="31"/>
  <c r="AB870" i="31"/>
  <c r="AA870" i="31"/>
  <c r="Z870" i="31"/>
  <c r="Y870" i="31"/>
  <c r="X870" i="31"/>
  <c r="W870" i="31"/>
  <c r="V870" i="31"/>
  <c r="U870" i="31"/>
  <c r="T870" i="31"/>
  <c r="S870" i="31"/>
  <c r="R870" i="31"/>
  <c r="Q870" i="31"/>
  <c r="P870" i="31"/>
  <c r="O870" i="31"/>
  <c r="N870" i="31"/>
  <c r="M870" i="31"/>
  <c r="L870" i="31"/>
  <c r="K870" i="31"/>
  <c r="J870" i="31"/>
  <c r="I870" i="31"/>
  <c r="H870" i="31"/>
  <c r="G870" i="31"/>
  <c r="A871" i="31"/>
  <c r="AT828" i="31"/>
  <c r="AS828" i="31"/>
  <c r="AR828" i="31"/>
  <c r="AQ828" i="31"/>
  <c r="AP828" i="31"/>
  <c r="AO828" i="31"/>
  <c r="AN828" i="31"/>
  <c r="AM828" i="31"/>
  <c r="AL828" i="31"/>
  <c r="AK828" i="31"/>
  <c r="AJ828" i="31"/>
  <c r="AI828" i="31"/>
  <c r="AG828" i="31"/>
  <c r="AH828" i="31"/>
  <c r="AF828" i="31"/>
  <c r="AE828" i="31"/>
  <c r="AD828" i="31"/>
  <c r="AC828" i="31"/>
  <c r="AB828" i="31"/>
  <c r="AA828" i="31"/>
  <c r="Z828" i="31"/>
  <c r="Y828" i="31"/>
  <c r="X828" i="31"/>
  <c r="W828" i="31"/>
  <c r="V828" i="31"/>
  <c r="U828" i="31"/>
  <c r="T828" i="31"/>
  <c r="S828" i="31"/>
  <c r="R828" i="31"/>
  <c r="Q828" i="31"/>
  <c r="P828" i="31"/>
  <c r="O828" i="31"/>
  <c r="N828" i="31"/>
  <c r="M828" i="31"/>
  <c r="L828" i="31"/>
  <c r="K828" i="31"/>
  <c r="J828" i="31"/>
  <c r="I828" i="31"/>
  <c r="H828" i="31"/>
  <c r="G828" i="31"/>
  <c r="A829" i="31"/>
  <c r="AT786" i="31"/>
  <c r="AS786" i="31"/>
  <c r="AR786" i="31"/>
  <c r="AQ786" i="31"/>
  <c r="AP786" i="31"/>
  <c r="AO786" i="31"/>
  <c r="AN786" i="31"/>
  <c r="AM786" i="31"/>
  <c r="AL786" i="31"/>
  <c r="AK786" i="31"/>
  <c r="AJ786" i="31"/>
  <c r="AI786" i="31"/>
  <c r="AH786" i="31"/>
  <c r="AG786" i="31"/>
  <c r="AF786" i="31"/>
  <c r="AE786" i="31"/>
  <c r="AD786" i="31"/>
  <c r="AC786" i="31"/>
  <c r="AB786" i="31"/>
  <c r="AA786" i="31"/>
  <c r="Z786" i="31"/>
  <c r="Y786" i="31"/>
  <c r="X786" i="31"/>
  <c r="W786" i="31"/>
  <c r="V786" i="31"/>
  <c r="U786" i="31"/>
  <c r="T786" i="31"/>
  <c r="S786" i="31"/>
  <c r="R786" i="31"/>
  <c r="Q786" i="31"/>
  <c r="P786" i="31"/>
  <c r="O786" i="31"/>
  <c r="N786" i="31"/>
  <c r="M786" i="31"/>
  <c r="L786" i="31"/>
  <c r="K786" i="31"/>
  <c r="J786" i="31"/>
  <c r="I786" i="31"/>
  <c r="H786" i="31"/>
  <c r="G786" i="31"/>
  <c r="A787" i="31"/>
  <c r="AT744" i="31"/>
  <c r="AS744" i="31"/>
  <c r="AR744" i="31"/>
  <c r="AQ744" i="31"/>
  <c r="AP744" i="31"/>
  <c r="AO744" i="31"/>
  <c r="AN744" i="31"/>
  <c r="AM744" i="31"/>
  <c r="AL744" i="31"/>
  <c r="AK744" i="31"/>
  <c r="AJ744" i="31"/>
  <c r="AI744" i="31"/>
  <c r="AH744" i="31"/>
  <c r="AG744" i="31"/>
  <c r="AF744" i="31"/>
  <c r="AE744" i="31"/>
  <c r="AD744" i="31"/>
  <c r="AC744" i="31"/>
  <c r="AB744" i="31"/>
  <c r="AA744" i="31"/>
  <c r="Z744" i="31"/>
  <c r="Y744" i="31"/>
  <c r="X744" i="31"/>
  <c r="W744" i="31"/>
  <c r="V744" i="31"/>
  <c r="U744" i="31"/>
  <c r="T744" i="31"/>
  <c r="S744" i="31"/>
  <c r="R744" i="31"/>
  <c r="Q744" i="31"/>
  <c r="P744" i="31"/>
  <c r="O744" i="31"/>
  <c r="N744" i="31"/>
  <c r="M744" i="31"/>
  <c r="L744" i="31"/>
  <c r="K744" i="31"/>
  <c r="J744" i="31"/>
  <c r="I744" i="31"/>
  <c r="H744" i="31"/>
  <c r="G744" i="31"/>
  <c r="A745" i="31"/>
  <c r="AT702" i="31"/>
  <c r="AS702" i="31"/>
  <c r="AR702" i="31"/>
  <c r="AQ702" i="31"/>
  <c r="AP702" i="31"/>
  <c r="AO702" i="31"/>
  <c r="AN702" i="31"/>
  <c r="AM702" i="31"/>
  <c r="AL702" i="31"/>
  <c r="AK702" i="31"/>
  <c r="AJ702" i="31"/>
  <c r="AI702" i="31"/>
  <c r="AH702" i="31"/>
  <c r="AG702" i="31"/>
  <c r="AF702" i="31"/>
  <c r="AE702" i="31"/>
  <c r="AD702" i="31"/>
  <c r="AC702" i="31"/>
  <c r="AB702" i="31"/>
  <c r="AA702" i="31"/>
  <c r="Z702" i="31"/>
  <c r="Y702" i="31"/>
  <c r="X702" i="31"/>
  <c r="W702" i="31"/>
  <c r="V702" i="31"/>
  <c r="U702" i="31"/>
  <c r="T702" i="31"/>
  <c r="S702" i="31"/>
  <c r="R702" i="31"/>
  <c r="Q702" i="31"/>
  <c r="P702" i="31"/>
  <c r="O702" i="31"/>
  <c r="N702" i="31"/>
  <c r="M702" i="31"/>
  <c r="L702" i="31"/>
  <c r="K702" i="31"/>
  <c r="J702" i="31"/>
  <c r="I702" i="31"/>
  <c r="H702" i="31"/>
  <c r="G702" i="31"/>
  <c r="A703" i="31"/>
  <c r="AT660" i="31"/>
  <c r="AS660" i="31"/>
  <c r="AR660" i="31"/>
  <c r="AQ660" i="31"/>
  <c r="AP660" i="31"/>
  <c r="AO660" i="31"/>
  <c r="AN660" i="31"/>
  <c r="AM660" i="31"/>
  <c r="AL660" i="31"/>
  <c r="AK660" i="31"/>
  <c r="AJ660" i="31"/>
  <c r="AI660" i="31"/>
  <c r="AH660" i="31"/>
  <c r="AG660" i="31"/>
  <c r="AF660" i="31"/>
  <c r="AE660" i="31"/>
  <c r="AD660" i="31"/>
  <c r="AC660" i="31"/>
  <c r="AB660" i="31"/>
  <c r="AA660" i="31"/>
  <c r="Z660" i="31"/>
  <c r="Y660" i="31"/>
  <c r="X660" i="31"/>
  <c r="W660" i="31"/>
  <c r="V660" i="31"/>
  <c r="U660" i="31"/>
  <c r="T660" i="31"/>
  <c r="S660" i="31"/>
  <c r="R660" i="31"/>
  <c r="Q660" i="31"/>
  <c r="P660" i="31"/>
  <c r="O660" i="31"/>
  <c r="N660" i="31"/>
  <c r="M660" i="31"/>
  <c r="L660" i="31"/>
  <c r="K660" i="31"/>
  <c r="J660" i="31"/>
  <c r="I660" i="31"/>
  <c r="H660" i="31"/>
  <c r="G660" i="31"/>
  <c r="A661" i="31"/>
  <c r="AT618" i="31"/>
  <c r="AS618" i="31"/>
  <c r="AR618" i="31"/>
  <c r="AQ618" i="31"/>
  <c r="AP618" i="31"/>
  <c r="AO618" i="31"/>
  <c r="AN618" i="31"/>
  <c r="AM618" i="31"/>
  <c r="AL618" i="31"/>
  <c r="AK618" i="31"/>
  <c r="AJ618" i="31"/>
  <c r="AI618" i="31"/>
  <c r="AH618" i="31"/>
  <c r="AG618" i="31"/>
  <c r="AF618" i="31"/>
  <c r="AE618" i="31"/>
  <c r="AD618" i="31"/>
  <c r="AC618" i="31"/>
  <c r="AB618" i="31"/>
  <c r="AA618" i="31"/>
  <c r="Z618" i="31"/>
  <c r="Y618" i="31"/>
  <c r="X618" i="31"/>
  <c r="W618" i="31"/>
  <c r="V618" i="31"/>
  <c r="U618" i="31"/>
  <c r="T618" i="31"/>
  <c r="S618" i="31"/>
  <c r="R618" i="31"/>
  <c r="Q618" i="31"/>
  <c r="P618" i="31"/>
  <c r="O618" i="31"/>
  <c r="N618" i="31"/>
  <c r="M618" i="31"/>
  <c r="L618" i="31"/>
  <c r="K618" i="31"/>
  <c r="J618" i="31"/>
  <c r="I618" i="31"/>
  <c r="H618" i="31"/>
  <c r="G618" i="31"/>
  <c r="A619" i="31"/>
  <c r="AT576" i="31"/>
  <c r="AS576" i="31"/>
  <c r="AR576" i="31"/>
  <c r="AQ576" i="31"/>
  <c r="AP576" i="31"/>
  <c r="AO576" i="31"/>
  <c r="AN576" i="31"/>
  <c r="AM576" i="31"/>
  <c r="AL576" i="31"/>
  <c r="AK576" i="31"/>
  <c r="AJ576" i="31"/>
  <c r="AI576" i="31"/>
  <c r="AH576" i="31"/>
  <c r="AG576" i="31"/>
  <c r="AF576" i="31"/>
  <c r="AE576" i="31"/>
  <c r="AD576" i="31"/>
  <c r="AC576" i="31"/>
  <c r="AB576" i="31"/>
  <c r="AA576" i="31"/>
  <c r="Z576" i="31"/>
  <c r="Y576" i="31"/>
  <c r="X576" i="31"/>
  <c r="W576" i="31"/>
  <c r="V576" i="31"/>
  <c r="U576" i="31"/>
  <c r="T576" i="31"/>
  <c r="S576" i="31"/>
  <c r="R576" i="31"/>
  <c r="Q576" i="31"/>
  <c r="P576" i="31"/>
  <c r="O576" i="31"/>
  <c r="N576" i="31"/>
  <c r="M576" i="31"/>
  <c r="L576" i="31"/>
  <c r="K576" i="31"/>
  <c r="J576" i="31"/>
  <c r="I576" i="31"/>
  <c r="H576" i="31"/>
  <c r="G576" i="31"/>
  <c r="A577" i="31"/>
  <c r="AT534" i="31"/>
  <c r="AS534" i="31"/>
  <c r="AR534" i="31"/>
  <c r="AQ534" i="31"/>
  <c r="AP534" i="31"/>
  <c r="AO534" i="31"/>
  <c r="AN534" i="31"/>
  <c r="AM534" i="31"/>
  <c r="AL534" i="31"/>
  <c r="AK534" i="31"/>
  <c r="AJ534" i="31"/>
  <c r="AI534" i="31"/>
  <c r="AH534" i="31"/>
  <c r="AG534" i="31"/>
  <c r="AF534" i="31"/>
  <c r="AE534" i="31"/>
  <c r="AD534" i="31"/>
  <c r="AC534" i="31"/>
  <c r="AB534" i="31"/>
  <c r="AA534" i="31"/>
  <c r="Z534" i="31"/>
  <c r="Y534" i="31"/>
  <c r="X534" i="31"/>
  <c r="W534" i="31"/>
  <c r="V534" i="31"/>
  <c r="U534" i="31"/>
  <c r="T534" i="31"/>
  <c r="S534" i="31"/>
  <c r="R534" i="31"/>
  <c r="Q534" i="31"/>
  <c r="P534" i="31"/>
  <c r="O534" i="31"/>
  <c r="N534" i="31"/>
  <c r="M534" i="31"/>
  <c r="L534" i="31"/>
  <c r="K534" i="31"/>
  <c r="J534" i="31"/>
  <c r="I534" i="31"/>
  <c r="H534" i="31"/>
  <c r="G534" i="31"/>
  <c r="A535" i="31"/>
  <c r="AT492" i="31"/>
  <c r="AS492" i="31"/>
  <c r="AR492" i="31"/>
  <c r="AQ492" i="31"/>
  <c r="AP492" i="31"/>
  <c r="AO492" i="31"/>
  <c r="AN492" i="31"/>
  <c r="AM492" i="31"/>
  <c r="AL492" i="31"/>
  <c r="AK492" i="31"/>
  <c r="AJ492" i="31"/>
  <c r="AI492" i="31"/>
  <c r="AH492" i="31"/>
  <c r="AG492" i="31"/>
  <c r="AF492" i="31"/>
  <c r="AE492" i="31"/>
  <c r="AD492" i="31"/>
  <c r="AC492" i="31"/>
  <c r="AB492" i="31"/>
  <c r="AA492" i="31"/>
  <c r="Z492" i="31"/>
  <c r="Y492" i="31"/>
  <c r="X492" i="31"/>
  <c r="W492" i="31"/>
  <c r="V492" i="31"/>
  <c r="U492" i="31"/>
  <c r="T492" i="31"/>
  <c r="S492" i="31"/>
  <c r="R492" i="31"/>
  <c r="Q492" i="31"/>
  <c r="P492" i="31"/>
  <c r="O492" i="31"/>
  <c r="N492" i="31"/>
  <c r="M492" i="31"/>
  <c r="L492" i="31"/>
  <c r="K492" i="31"/>
  <c r="J492" i="31"/>
  <c r="I492" i="31"/>
  <c r="H492" i="31"/>
  <c r="G492" i="31"/>
  <c r="A493" i="31"/>
  <c r="AT450" i="31"/>
  <c r="AS450" i="31"/>
  <c r="AR450" i="31"/>
  <c r="AQ450" i="31"/>
  <c r="AP450" i="31"/>
  <c r="AO450" i="31"/>
  <c r="AN450" i="31"/>
  <c r="AM450" i="31"/>
  <c r="AL450" i="31"/>
  <c r="AK450" i="31"/>
  <c r="AJ450" i="31"/>
  <c r="AI450" i="31"/>
  <c r="AH450" i="31"/>
  <c r="AG450" i="31"/>
  <c r="AF450" i="31"/>
  <c r="AE450" i="31"/>
  <c r="AD450" i="31"/>
  <c r="AC450" i="31"/>
  <c r="AB450" i="31"/>
  <c r="AA450" i="31"/>
  <c r="Z450" i="31"/>
  <c r="Y450" i="31"/>
  <c r="X450" i="31"/>
  <c r="W450" i="31"/>
  <c r="V450" i="31"/>
  <c r="U450" i="31"/>
  <c r="T450" i="31"/>
  <c r="S450" i="31"/>
  <c r="R450" i="31"/>
  <c r="Q450" i="31"/>
  <c r="P450" i="31"/>
  <c r="O450" i="31"/>
  <c r="N450" i="31"/>
  <c r="M450" i="31"/>
  <c r="L450" i="31"/>
  <c r="K450" i="31"/>
  <c r="J450" i="31"/>
  <c r="I450" i="31"/>
  <c r="H450" i="31"/>
  <c r="G450" i="31"/>
  <c r="A451" i="31"/>
  <c r="AT408" i="31"/>
  <c r="AS408" i="31"/>
  <c r="AR408" i="31"/>
  <c r="AQ408" i="31"/>
  <c r="AP408" i="31"/>
  <c r="AO408" i="31"/>
  <c r="AN408" i="31"/>
  <c r="AM408" i="31"/>
  <c r="AL408" i="31"/>
  <c r="AK408" i="31"/>
  <c r="AJ408" i="31"/>
  <c r="AI408" i="31"/>
  <c r="AH408" i="31"/>
  <c r="AG408" i="31"/>
  <c r="AF408" i="31"/>
  <c r="AE408" i="31"/>
  <c r="AD408" i="31"/>
  <c r="AC408" i="31"/>
  <c r="AB408" i="31"/>
  <c r="AA408" i="31"/>
  <c r="Z408" i="31"/>
  <c r="Y408" i="31"/>
  <c r="X408" i="31"/>
  <c r="W408" i="31"/>
  <c r="V408" i="31"/>
  <c r="U408" i="31"/>
  <c r="T408" i="31"/>
  <c r="S408" i="31"/>
  <c r="R408" i="31"/>
  <c r="Q408" i="31"/>
  <c r="P408" i="31"/>
  <c r="O408" i="31"/>
  <c r="N408" i="31"/>
  <c r="M408" i="31"/>
  <c r="L408" i="31"/>
  <c r="K408" i="31"/>
  <c r="J408" i="31"/>
  <c r="I408" i="31"/>
  <c r="H408" i="31"/>
  <c r="G408" i="31"/>
  <c r="A409" i="31"/>
  <c r="AT366" i="31"/>
  <c r="AS366" i="31"/>
  <c r="AR366" i="31"/>
  <c r="AQ366" i="31"/>
  <c r="AP366" i="31"/>
  <c r="AO366" i="31"/>
  <c r="AN366" i="31"/>
  <c r="AM366" i="31"/>
  <c r="AL366" i="31"/>
  <c r="AK366" i="31"/>
  <c r="AJ366" i="31"/>
  <c r="AI366" i="31"/>
  <c r="AH366" i="31"/>
  <c r="AG366" i="31"/>
  <c r="AF366" i="31"/>
  <c r="AE366" i="31"/>
  <c r="AD366" i="31"/>
  <c r="AC366" i="31"/>
  <c r="AB366" i="31"/>
  <c r="AA366" i="31"/>
  <c r="Z366" i="31"/>
  <c r="Y366" i="31"/>
  <c r="X366" i="31"/>
  <c r="W366" i="31"/>
  <c r="V366" i="31"/>
  <c r="U366" i="31"/>
  <c r="T366" i="31"/>
  <c r="S366" i="31"/>
  <c r="R366" i="31"/>
  <c r="Q366" i="31"/>
  <c r="P366" i="31"/>
  <c r="O366" i="31"/>
  <c r="N366" i="31"/>
  <c r="M366" i="31"/>
  <c r="L366" i="31"/>
  <c r="K366" i="31"/>
  <c r="J366" i="31"/>
  <c r="I366" i="31"/>
  <c r="H366" i="31"/>
  <c r="G366" i="31"/>
  <c r="A367" i="31"/>
  <c r="AT324" i="31"/>
  <c r="AS324" i="31"/>
  <c r="AR324" i="31"/>
  <c r="AQ324" i="31"/>
  <c r="AP324" i="31"/>
  <c r="AO324" i="31"/>
  <c r="AN324" i="31"/>
  <c r="AM324" i="31"/>
  <c r="AL324" i="31"/>
  <c r="AK324" i="31"/>
  <c r="AJ324" i="31"/>
  <c r="AI324" i="31"/>
  <c r="AH324" i="31"/>
  <c r="AG324" i="31"/>
  <c r="AF324" i="31"/>
  <c r="AE324" i="31"/>
  <c r="AD324" i="31"/>
  <c r="AC324" i="31"/>
  <c r="AB324" i="31"/>
  <c r="AA324" i="31"/>
  <c r="Z324" i="31"/>
  <c r="Y324" i="31"/>
  <c r="X324" i="31"/>
  <c r="W324" i="31"/>
  <c r="V324" i="31"/>
  <c r="U324" i="31"/>
  <c r="T324" i="31"/>
  <c r="S324" i="31"/>
  <c r="R324" i="31"/>
  <c r="Q324" i="31"/>
  <c r="P324" i="31"/>
  <c r="O324" i="31"/>
  <c r="N324" i="31"/>
  <c r="M324" i="31"/>
  <c r="L324" i="31"/>
  <c r="K324" i="31"/>
  <c r="J324" i="31"/>
  <c r="I324" i="31"/>
  <c r="H324" i="31"/>
  <c r="G324" i="31"/>
  <c r="A325" i="31"/>
  <c r="A283" i="31"/>
  <c r="A241" i="31"/>
  <c r="A199" i="31"/>
  <c r="A157" i="31"/>
  <c r="A115" i="31"/>
  <c r="A73" i="31"/>
  <c r="AU909" i="31"/>
  <c r="AU908" i="31"/>
  <c r="AU907" i="31"/>
  <c r="E907" i="31"/>
  <c r="D907" i="31"/>
  <c r="C907" i="31"/>
  <c r="AU906" i="31"/>
  <c r="AU905" i="31"/>
  <c r="AU904" i="31"/>
  <c r="E904" i="31"/>
  <c r="D904" i="31"/>
  <c r="C904" i="31"/>
  <c r="AU903" i="31"/>
  <c r="AU902" i="31"/>
  <c r="AU901" i="31"/>
  <c r="E901" i="31"/>
  <c r="D901" i="31"/>
  <c r="C901" i="31"/>
  <c r="AU900" i="31"/>
  <c r="AU899" i="31"/>
  <c r="AU898" i="31"/>
  <c r="E898" i="31"/>
  <c r="D898" i="31"/>
  <c r="C898" i="31"/>
  <c r="AU897" i="31"/>
  <c r="AU896" i="31"/>
  <c r="AU895" i="31"/>
  <c r="E895" i="31"/>
  <c r="D895" i="31"/>
  <c r="C895" i="31"/>
  <c r="AU894" i="31"/>
  <c r="AU893" i="31"/>
  <c r="AU892" i="31"/>
  <c r="E892" i="31"/>
  <c r="D892" i="31"/>
  <c r="C892" i="31"/>
  <c r="AU891" i="31"/>
  <c r="AU890" i="31"/>
  <c r="AU889" i="31"/>
  <c r="E889" i="31"/>
  <c r="D889" i="31"/>
  <c r="C889" i="31"/>
  <c r="AU888" i="31"/>
  <c r="AU887" i="31"/>
  <c r="AU886" i="31"/>
  <c r="E886" i="31"/>
  <c r="D886" i="31"/>
  <c r="C886" i="31"/>
  <c r="AU885" i="31"/>
  <c r="AU884" i="31"/>
  <c r="AU883" i="31"/>
  <c r="E883" i="31"/>
  <c r="D883" i="31"/>
  <c r="C883" i="31"/>
  <c r="AU882" i="31"/>
  <c r="AU881" i="31"/>
  <c r="AU880" i="31"/>
  <c r="E880" i="31"/>
  <c r="D880" i="31"/>
  <c r="C880" i="31"/>
  <c r="AU879" i="31"/>
  <c r="AU878" i="31"/>
  <c r="AU877" i="31"/>
  <c r="E877" i="31"/>
  <c r="D877" i="31"/>
  <c r="C877" i="31"/>
  <c r="AU876" i="31"/>
  <c r="AU875" i="31"/>
  <c r="AU874" i="31"/>
  <c r="E874" i="31"/>
  <c r="D874" i="31"/>
  <c r="C874" i="31"/>
  <c r="AU873" i="31"/>
  <c r="AU872" i="31"/>
  <c r="AU871" i="31"/>
  <c r="E871" i="31"/>
  <c r="D871" i="31"/>
  <c r="C871" i="31"/>
  <c r="AU867" i="31"/>
  <c r="AU866" i="31"/>
  <c r="AU865" i="31"/>
  <c r="E865" i="31"/>
  <c r="D865" i="31"/>
  <c r="C865" i="31"/>
  <c r="AU864" i="31"/>
  <c r="AU863" i="31"/>
  <c r="AU862" i="31"/>
  <c r="E862" i="31"/>
  <c r="D862" i="31"/>
  <c r="C862" i="31"/>
  <c r="AU861" i="31"/>
  <c r="AU860" i="31"/>
  <c r="AU859" i="31"/>
  <c r="E859" i="31"/>
  <c r="D859" i="31"/>
  <c r="C859" i="31"/>
  <c r="AU858" i="31"/>
  <c r="AU857" i="31"/>
  <c r="AU856" i="31"/>
  <c r="E856" i="31"/>
  <c r="D856" i="31"/>
  <c r="C856" i="31"/>
  <c r="AU855" i="31"/>
  <c r="AU854" i="31"/>
  <c r="AU853" i="31"/>
  <c r="E853" i="31"/>
  <c r="D853" i="31"/>
  <c r="C853" i="31"/>
  <c r="AU852" i="31"/>
  <c r="AU851" i="31"/>
  <c r="AU850" i="31"/>
  <c r="E850" i="31"/>
  <c r="D850" i="31"/>
  <c r="C850" i="31"/>
  <c r="AU849" i="31"/>
  <c r="AU848" i="31"/>
  <c r="AU847" i="31"/>
  <c r="E847" i="31"/>
  <c r="D847" i="31"/>
  <c r="C847" i="31"/>
  <c r="AU846" i="31"/>
  <c r="AU845" i="31"/>
  <c r="AU844" i="31"/>
  <c r="E844" i="31"/>
  <c r="D844" i="31"/>
  <c r="C844" i="31"/>
  <c r="AU843" i="31"/>
  <c r="AU842" i="31"/>
  <c r="AU841" i="31"/>
  <c r="E841" i="31"/>
  <c r="D841" i="31"/>
  <c r="C841" i="31"/>
  <c r="AU840" i="31"/>
  <c r="AU839" i="31"/>
  <c r="AU838" i="31"/>
  <c r="E838" i="31"/>
  <c r="D838" i="31"/>
  <c r="C838" i="31"/>
  <c r="AU837" i="31"/>
  <c r="AU836" i="31"/>
  <c r="AU835" i="31"/>
  <c r="E835" i="31"/>
  <c r="D835" i="31"/>
  <c r="C835" i="31"/>
  <c r="AU834" i="31"/>
  <c r="AU833" i="31"/>
  <c r="AU832" i="31"/>
  <c r="E832" i="31"/>
  <c r="D832" i="31"/>
  <c r="C832" i="31"/>
  <c r="AU831" i="31"/>
  <c r="AU830" i="31"/>
  <c r="AU829" i="31"/>
  <c r="E829" i="31"/>
  <c r="D829" i="31"/>
  <c r="C829" i="31"/>
  <c r="AU825" i="31"/>
  <c r="AU824" i="31"/>
  <c r="AU823" i="31"/>
  <c r="E823" i="31"/>
  <c r="D823" i="31"/>
  <c r="C823" i="31"/>
  <c r="AU822" i="31"/>
  <c r="AU821" i="31"/>
  <c r="AU820" i="31"/>
  <c r="E820" i="31"/>
  <c r="D820" i="31"/>
  <c r="C820" i="31"/>
  <c r="AU819" i="31"/>
  <c r="AU818" i="31"/>
  <c r="AU817" i="31"/>
  <c r="E817" i="31"/>
  <c r="D817" i="31"/>
  <c r="C817" i="31"/>
  <c r="AU816" i="31"/>
  <c r="AU815" i="31"/>
  <c r="AU814" i="31"/>
  <c r="E814" i="31"/>
  <c r="D814" i="31"/>
  <c r="C814" i="31"/>
  <c r="AU813" i="31"/>
  <c r="AU812" i="31"/>
  <c r="AU811" i="31"/>
  <c r="E811" i="31"/>
  <c r="D811" i="31"/>
  <c r="C811" i="31"/>
  <c r="AU810" i="31"/>
  <c r="AU809" i="31"/>
  <c r="AU808" i="31"/>
  <c r="E808" i="31"/>
  <c r="D808" i="31"/>
  <c r="C808" i="31"/>
  <c r="AU807" i="31"/>
  <c r="AU806" i="31"/>
  <c r="AU805" i="31"/>
  <c r="E805" i="31"/>
  <c r="D805" i="31"/>
  <c r="C805" i="31"/>
  <c r="AU804" i="31"/>
  <c r="AU803" i="31"/>
  <c r="AU802" i="31"/>
  <c r="E802" i="31"/>
  <c r="D802" i="31"/>
  <c r="C802" i="31"/>
  <c r="AU801" i="31"/>
  <c r="AU800" i="31"/>
  <c r="AU799" i="31"/>
  <c r="E799" i="31"/>
  <c r="D799" i="31"/>
  <c r="C799" i="31"/>
  <c r="AU798" i="31"/>
  <c r="AU797" i="31"/>
  <c r="AU796" i="31"/>
  <c r="E796" i="31"/>
  <c r="D796" i="31"/>
  <c r="C796" i="31"/>
  <c r="AU795" i="31"/>
  <c r="AU794" i="31"/>
  <c r="AU793" i="31"/>
  <c r="E793" i="31"/>
  <c r="D793" i="31"/>
  <c r="C793" i="31"/>
  <c r="AU792" i="31"/>
  <c r="AU791" i="31"/>
  <c r="AU790" i="31"/>
  <c r="E790" i="31"/>
  <c r="D790" i="31"/>
  <c r="C790" i="31"/>
  <c r="AU789" i="31"/>
  <c r="AU788" i="31"/>
  <c r="AU787" i="31"/>
  <c r="E787" i="31"/>
  <c r="D787" i="31"/>
  <c r="C787" i="31"/>
  <c r="AU783" i="31"/>
  <c r="AU782" i="31"/>
  <c r="AU781" i="31"/>
  <c r="E781" i="31"/>
  <c r="D781" i="31"/>
  <c r="C781" i="31"/>
  <c r="AU780" i="31"/>
  <c r="AU779" i="31"/>
  <c r="AU778" i="31"/>
  <c r="E778" i="31"/>
  <c r="D778" i="31"/>
  <c r="C778" i="31"/>
  <c r="AU777" i="31"/>
  <c r="AU776" i="31"/>
  <c r="AU775" i="31"/>
  <c r="E775" i="31"/>
  <c r="D775" i="31"/>
  <c r="C775" i="31"/>
  <c r="AU774" i="31"/>
  <c r="AU773" i="31"/>
  <c r="AU772" i="31"/>
  <c r="E772" i="31"/>
  <c r="D772" i="31"/>
  <c r="C772" i="31"/>
  <c r="AU771" i="31"/>
  <c r="AU770" i="31"/>
  <c r="AU769" i="31"/>
  <c r="E769" i="31"/>
  <c r="D769" i="31"/>
  <c r="C769" i="31"/>
  <c r="AU768" i="31"/>
  <c r="AU767" i="31"/>
  <c r="AU766" i="31"/>
  <c r="E766" i="31"/>
  <c r="D766" i="31"/>
  <c r="C766" i="31"/>
  <c r="AU765" i="31"/>
  <c r="AU764" i="31"/>
  <c r="AU763" i="31"/>
  <c r="E763" i="31"/>
  <c r="D763" i="31"/>
  <c r="C763" i="31"/>
  <c r="AU762" i="31"/>
  <c r="AU761" i="31"/>
  <c r="AU760" i="31"/>
  <c r="E760" i="31"/>
  <c r="D760" i="31"/>
  <c r="C760" i="31"/>
  <c r="AU759" i="31"/>
  <c r="AU758" i="31"/>
  <c r="AU757" i="31"/>
  <c r="E757" i="31"/>
  <c r="D757" i="31"/>
  <c r="C757" i="31"/>
  <c r="AU756" i="31"/>
  <c r="AU755" i="31"/>
  <c r="AU754" i="31"/>
  <c r="E754" i="31"/>
  <c r="D754" i="31"/>
  <c r="C754" i="31"/>
  <c r="AU753" i="31"/>
  <c r="AU752" i="31"/>
  <c r="AU751" i="31"/>
  <c r="E751" i="31"/>
  <c r="D751" i="31"/>
  <c r="C751" i="31"/>
  <c r="AU750" i="31"/>
  <c r="AU749" i="31"/>
  <c r="AU748" i="31"/>
  <c r="E748" i="31"/>
  <c r="D748" i="31"/>
  <c r="C748" i="31"/>
  <c r="AU747" i="31"/>
  <c r="AU746" i="31"/>
  <c r="AU745" i="31"/>
  <c r="E745" i="31"/>
  <c r="D745" i="31"/>
  <c r="C745" i="31"/>
  <c r="AU741" i="31"/>
  <c r="AU740" i="31"/>
  <c r="AU739" i="31"/>
  <c r="E739" i="31"/>
  <c r="D739" i="31"/>
  <c r="C739" i="31"/>
  <c r="AU738" i="31"/>
  <c r="AU737" i="31"/>
  <c r="AU736" i="31"/>
  <c r="E736" i="31"/>
  <c r="D736" i="31"/>
  <c r="C736" i="31"/>
  <c r="AU735" i="31"/>
  <c r="AU734" i="31"/>
  <c r="AU733" i="31"/>
  <c r="E733" i="31"/>
  <c r="D733" i="31"/>
  <c r="C733" i="31"/>
  <c r="AU732" i="31"/>
  <c r="AU731" i="31"/>
  <c r="AU730" i="31"/>
  <c r="E730" i="31"/>
  <c r="D730" i="31"/>
  <c r="C730" i="31"/>
  <c r="AU729" i="31"/>
  <c r="AU728" i="31"/>
  <c r="AU727" i="31"/>
  <c r="E727" i="31"/>
  <c r="D727" i="31"/>
  <c r="C727" i="31"/>
  <c r="AU726" i="31"/>
  <c r="AU725" i="31"/>
  <c r="AU724" i="31"/>
  <c r="E724" i="31"/>
  <c r="D724" i="31"/>
  <c r="C724" i="31"/>
  <c r="AU723" i="31"/>
  <c r="AU722" i="31"/>
  <c r="AU721" i="31"/>
  <c r="E721" i="31"/>
  <c r="D721" i="31"/>
  <c r="C721" i="31"/>
  <c r="AU720" i="31"/>
  <c r="AU719" i="31"/>
  <c r="AU718" i="31"/>
  <c r="E718" i="31"/>
  <c r="D718" i="31"/>
  <c r="C718" i="31"/>
  <c r="AU717" i="31"/>
  <c r="AU716" i="31"/>
  <c r="AU715" i="31"/>
  <c r="E715" i="31"/>
  <c r="D715" i="31"/>
  <c r="C715" i="31"/>
  <c r="AU714" i="31"/>
  <c r="AU713" i="31"/>
  <c r="AU712" i="31"/>
  <c r="E712" i="31"/>
  <c r="D712" i="31"/>
  <c r="C712" i="31"/>
  <c r="AU711" i="31"/>
  <c r="AU710" i="31"/>
  <c r="AU709" i="31"/>
  <c r="E709" i="31"/>
  <c r="D709" i="31"/>
  <c r="C709" i="31"/>
  <c r="AU708" i="31"/>
  <c r="AU707" i="31"/>
  <c r="AU706" i="31"/>
  <c r="E706" i="31"/>
  <c r="D706" i="31"/>
  <c r="C706" i="31"/>
  <c r="AU705" i="31"/>
  <c r="AU704" i="31"/>
  <c r="AU703" i="31"/>
  <c r="E703" i="31"/>
  <c r="D703" i="31"/>
  <c r="C703" i="31"/>
  <c r="AU699" i="31"/>
  <c r="AU698" i="31"/>
  <c r="AU697" i="31"/>
  <c r="E697" i="31"/>
  <c r="D697" i="31"/>
  <c r="C697" i="31"/>
  <c r="AU696" i="31"/>
  <c r="AU695" i="31"/>
  <c r="AU694" i="31"/>
  <c r="E694" i="31"/>
  <c r="D694" i="31"/>
  <c r="C694" i="31"/>
  <c r="AU693" i="31"/>
  <c r="AU692" i="31"/>
  <c r="AU691" i="31"/>
  <c r="E691" i="31"/>
  <c r="D691" i="31"/>
  <c r="C691" i="31"/>
  <c r="AU690" i="31"/>
  <c r="AU689" i="31"/>
  <c r="AU688" i="31"/>
  <c r="E688" i="31"/>
  <c r="D688" i="31"/>
  <c r="C688" i="31"/>
  <c r="AU687" i="31"/>
  <c r="AU686" i="31"/>
  <c r="AU685" i="31"/>
  <c r="E685" i="31"/>
  <c r="D685" i="31"/>
  <c r="C685" i="31"/>
  <c r="AU684" i="31"/>
  <c r="AU683" i="31"/>
  <c r="AU682" i="31"/>
  <c r="E682" i="31"/>
  <c r="D682" i="31"/>
  <c r="C682" i="31"/>
  <c r="AU681" i="31"/>
  <c r="AU680" i="31"/>
  <c r="AU679" i="31"/>
  <c r="E679" i="31"/>
  <c r="D679" i="31"/>
  <c r="C679" i="31"/>
  <c r="AU678" i="31"/>
  <c r="AU677" i="31"/>
  <c r="AU676" i="31"/>
  <c r="E676" i="31"/>
  <c r="D676" i="31"/>
  <c r="C676" i="31"/>
  <c r="AU675" i="31"/>
  <c r="AU674" i="31"/>
  <c r="AU673" i="31"/>
  <c r="E673" i="31"/>
  <c r="D673" i="31"/>
  <c r="C673" i="31"/>
  <c r="AU672" i="31"/>
  <c r="AU671" i="31"/>
  <c r="AU670" i="31"/>
  <c r="E670" i="31"/>
  <c r="D670" i="31"/>
  <c r="C670" i="31"/>
  <c r="AU669" i="31"/>
  <c r="AU668" i="31"/>
  <c r="AU667" i="31"/>
  <c r="E667" i="31"/>
  <c r="D667" i="31"/>
  <c r="C667" i="31"/>
  <c r="AU666" i="31"/>
  <c r="AU665" i="31"/>
  <c r="AU664" i="31"/>
  <c r="E664" i="31"/>
  <c r="D664" i="31"/>
  <c r="C664" i="31"/>
  <c r="AU663" i="31"/>
  <c r="AU662" i="31"/>
  <c r="AU661" i="31"/>
  <c r="E661" i="31"/>
  <c r="D661" i="31"/>
  <c r="C661" i="31"/>
  <c r="AU657" i="31"/>
  <c r="AU656" i="31"/>
  <c r="AU655" i="31"/>
  <c r="E655" i="31"/>
  <c r="D655" i="31"/>
  <c r="C655" i="31"/>
  <c r="AU654" i="31"/>
  <c r="AU653" i="31"/>
  <c r="AU652" i="31"/>
  <c r="E652" i="31"/>
  <c r="D652" i="31"/>
  <c r="C652" i="31"/>
  <c r="AU651" i="31"/>
  <c r="AU650" i="31"/>
  <c r="AU649" i="31"/>
  <c r="E649" i="31"/>
  <c r="D649" i="31"/>
  <c r="C649" i="31"/>
  <c r="AU648" i="31"/>
  <c r="AU647" i="31"/>
  <c r="AU646" i="31"/>
  <c r="E646" i="31"/>
  <c r="D646" i="31"/>
  <c r="C646" i="31"/>
  <c r="AU645" i="31"/>
  <c r="AU644" i="31"/>
  <c r="AU643" i="31"/>
  <c r="E643" i="31"/>
  <c r="D643" i="31"/>
  <c r="C643" i="31"/>
  <c r="AU642" i="31"/>
  <c r="AU641" i="31"/>
  <c r="AU640" i="31"/>
  <c r="E640" i="31"/>
  <c r="D640" i="31"/>
  <c r="C640" i="31"/>
  <c r="AU639" i="31"/>
  <c r="AU638" i="31"/>
  <c r="AU637" i="31"/>
  <c r="E637" i="31"/>
  <c r="D637" i="31"/>
  <c r="C637" i="31"/>
  <c r="AU636" i="31"/>
  <c r="AU635" i="31"/>
  <c r="AU634" i="31"/>
  <c r="E634" i="31"/>
  <c r="D634" i="31"/>
  <c r="C634" i="31"/>
  <c r="AU633" i="31"/>
  <c r="AU632" i="31"/>
  <c r="AU631" i="31"/>
  <c r="E631" i="31"/>
  <c r="D631" i="31"/>
  <c r="C631" i="31"/>
  <c r="AU630" i="31"/>
  <c r="AU629" i="31"/>
  <c r="AU628" i="31"/>
  <c r="E628" i="31"/>
  <c r="D628" i="31"/>
  <c r="C628" i="31"/>
  <c r="AU627" i="31"/>
  <c r="AU626" i="31"/>
  <c r="AU625" i="31"/>
  <c r="E625" i="31"/>
  <c r="D625" i="31"/>
  <c r="C625" i="31"/>
  <c r="AU624" i="31"/>
  <c r="AU623" i="31"/>
  <c r="AU622" i="31"/>
  <c r="E622" i="31"/>
  <c r="D622" i="31"/>
  <c r="C622" i="31"/>
  <c r="AU621" i="31"/>
  <c r="AU620" i="31"/>
  <c r="AU619" i="31"/>
  <c r="E619" i="31"/>
  <c r="D619" i="31"/>
  <c r="C619" i="31"/>
  <c r="AU615" i="31"/>
  <c r="AU614" i="31"/>
  <c r="AU613" i="31"/>
  <c r="E613" i="31"/>
  <c r="D613" i="31"/>
  <c r="C613" i="31"/>
  <c r="AU612" i="31"/>
  <c r="AU611" i="31"/>
  <c r="AU610" i="31"/>
  <c r="E610" i="31"/>
  <c r="D610" i="31"/>
  <c r="C610" i="31"/>
  <c r="AU609" i="31"/>
  <c r="AU608" i="31"/>
  <c r="AU607" i="31"/>
  <c r="E607" i="31"/>
  <c r="D607" i="31"/>
  <c r="C607" i="31"/>
  <c r="AU606" i="31"/>
  <c r="AU605" i="31"/>
  <c r="AU604" i="31"/>
  <c r="E604" i="31"/>
  <c r="D604" i="31"/>
  <c r="C604" i="31"/>
  <c r="AU603" i="31"/>
  <c r="AU602" i="31"/>
  <c r="AU601" i="31"/>
  <c r="E601" i="31"/>
  <c r="D601" i="31"/>
  <c r="C601" i="31"/>
  <c r="AU600" i="31"/>
  <c r="AU599" i="31"/>
  <c r="AU598" i="31"/>
  <c r="E598" i="31"/>
  <c r="D598" i="31"/>
  <c r="C598" i="31"/>
  <c r="AU597" i="31"/>
  <c r="AU596" i="31"/>
  <c r="AU595" i="31"/>
  <c r="E595" i="31"/>
  <c r="D595" i="31"/>
  <c r="C595" i="31"/>
  <c r="AU594" i="31"/>
  <c r="AU593" i="31"/>
  <c r="AU592" i="31"/>
  <c r="E592" i="31"/>
  <c r="D592" i="31"/>
  <c r="C592" i="31"/>
  <c r="AU591" i="31"/>
  <c r="AU590" i="31"/>
  <c r="AU589" i="31"/>
  <c r="E589" i="31"/>
  <c r="D589" i="31"/>
  <c r="C589" i="31"/>
  <c r="AU588" i="31"/>
  <c r="AU587" i="31"/>
  <c r="AU586" i="31"/>
  <c r="E586" i="31"/>
  <c r="D586" i="31"/>
  <c r="C586" i="31"/>
  <c r="AU585" i="31"/>
  <c r="AU584" i="31"/>
  <c r="AU583" i="31"/>
  <c r="E583" i="31"/>
  <c r="D583" i="31"/>
  <c r="C583" i="31"/>
  <c r="AU582" i="31"/>
  <c r="AU581" i="31"/>
  <c r="AU580" i="31"/>
  <c r="E580" i="31"/>
  <c r="D580" i="31"/>
  <c r="C580" i="31"/>
  <c r="AU579" i="31"/>
  <c r="AU578" i="31"/>
  <c r="AU577" i="31"/>
  <c r="E577" i="31"/>
  <c r="D577" i="31"/>
  <c r="C577" i="31"/>
  <c r="AU573" i="31"/>
  <c r="AU572" i="31"/>
  <c r="AU571" i="31"/>
  <c r="E571" i="31"/>
  <c r="D571" i="31"/>
  <c r="C571" i="31"/>
  <c r="AU570" i="31"/>
  <c r="AU569" i="31"/>
  <c r="AU568" i="31"/>
  <c r="E568" i="31"/>
  <c r="D568" i="31"/>
  <c r="C568" i="31"/>
  <c r="AU567" i="31"/>
  <c r="AU566" i="31"/>
  <c r="AU565" i="31"/>
  <c r="E565" i="31"/>
  <c r="D565" i="31"/>
  <c r="C565" i="31"/>
  <c r="AU564" i="31"/>
  <c r="AU563" i="31"/>
  <c r="AU562" i="31"/>
  <c r="E562" i="31"/>
  <c r="D562" i="31"/>
  <c r="C562" i="31"/>
  <c r="AU561" i="31"/>
  <c r="AU560" i="31"/>
  <c r="AU559" i="31"/>
  <c r="E559" i="31"/>
  <c r="D559" i="31"/>
  <c r="C559" i="31"/>
  <c r="AU558" i="31"/>
  <c r="AU557" i="31"/>
  <c r="AU556" i="31"/>
  <c r="E556" i="31"/>
  <c r="D556" i="31"/>
  <c r="C556" i="31"/>
  <c r="AU555" i="31"/>
  <c r="AU554" i="31"/>
  <c r="AU553" i="31"/>
  <c r="E553" i="31"/>
  <c r="D553" i="31"/>
  <c r="AU552" i="31"/>
  <c r="AU551" i="31"/>
  <c r="AU550" i="31"/>
  <c r="E550" i="31"/>
  <c r="D550" i="31"/>
  <c r="C550" i="31"/>
  <c r="AU549" i="31"/>
  <c r="AU548" i="31"/>
  <c r="AU547" i="31"/>
  <c r="E547" i="31"/>
  <c r="D547" i="31"/>
  <c r="C547" i="31"/>
  <c r="AU546" i="31"/>
  <c r="AU545" i="31"/>
  <c r="AU544" i="31"/>
  <c r="E544" i="31"/>
  <c r="D544" i="31"/>
  <c r="C544" i="31"/>
  <c r="AU543" i="31"/>
  <c r="AU542" i="31"/>
  <c r="AU541" i="31"/>
  <c r="E541" i="31"/>
  <c r="D541" i="31"/>
  <c r="C541" i="31"/>
  <c r="AU540" i="31"/>
  <c r="AU539" i="31"/>
  <c r="AU538" i="31"/>
  <c r="E538" i="31"/>
  <c r="D538" i="31"/>
  <c r="C538" i="31"/>
  <c r="AU537" i="31"/>
  <c r="AU536" i="31"/>
  <c r="AU535" i="31"/>
  <c r="E535" i="31"/>
  <c r="D535" i="31"/>
  <c r="C535" i="31"/>
  <c r="AU531" i="31"/>
  <c r="AU530" i="31"/>
  <c r="AU529" i="31"/>
  <c r="E529" i="31"/>
  <c r="D529" i="31"/>
  <c r="C529" i="31"/>
  <c r="AU528" i="31"/>
  <c r="AU527" i="31"/>
  <c r="AU526" i="31"/>
  <c r="E526" i="31"/>
  <c r="D526" i="31"/>
  <c r="C526" i="31"/>
  <c r="AU525" i="31"/>
  <c r="AU524" i="31"/>
  <c r="AU523" i="31"/>
  <c r="E523" i="31"/>
  <c r="D523" i="31"/>
  <c r="C523" i="31"/>
  <c r="AU522" i="31"/>
  <c r="AU521" i="31"/>
  <c r="AU520" i="31"/>
  <c r="E520" i="31"/>
  <c r="D520" i="31"/>
  <c r="C520" i="31"/>
  <c r="AU519" i="31"/>
  <c r="AU518" i="31"/>
  <c r="AU517" i="31"/>
  <c r="E517" i="31"/>
  <c r="D517" i="31"/>
  <c r="C517" i="31"/>
  <c r="AU516" i="31"/>
  <c r="AU515" i="31"/>
  <c r="AU514" i="31"/>
  <c r="E514" i="31"/>
  <c r="D514" i="31"/>
  <c r="C514" i="31"/>
  <c r="AU513" i="31"/>
  <c r="AU512" i="31"/>
  <c r="AU511" i="31"/>
  <c r="E511" i="31"/>
  <c r="D511" i="31"/>
  <c r="C511" i="31"/>
  <c r="AU510" i="31"/>
  <c r="AU509" i="31"/>
  <c r="AU508" i="31"/>
  <c r="E508" i="31"/>
  <c r="D508" i="31"/>
  <c r="C508" i="31"/>
  <c r="AU507" i="31"/>
  <c r="AU506" i="31"/>
  <c r="AU505" i="31"/>
  <c r="E505" i="31"/>
  <c r="D505" i="31"/>
  <c r="C505" i="31"/>
  <c r="AU504" i="31"/>
  <c r="AU503" i="31"/>
  <c r="AU502" i="31"/>
  <c r="E502" i="31"/>
  <c r="D502" i="31"/>
  <c r="C502" i="31"/>
  <c r="AU501" i="31"/>
  <c r="AU500" i="31"/>
  <c r="AU499" i="31"/>
  <c r="E499" i="31"/>
  <c r="D499" i="31"/>
  <c r="C499" i="31"/>
  <c r="AU498" i="31"/>
  <c r="AU497" i="31"/>
  <c r="AU496" i="31"/>
  <c r="E496" i="31"/>
  <c r="D496" i="31"/>
  <c r="C496" i="31"/>
  <c r="AU495" i="31"/>
  <c r="AU494" i="31"/>
  <c r="AU493" i="31"/>
  <c r="E493" i="31"/>
  <c r="D493" i="31"/>
  <c r="C493" i="31"/>
  <c r="AU489" i="31"/>
  <c r="AU488" i="31"/>
  <c r="AU487" i="31"/>
  <c r="E487" i="31"/>
  <c r="D487" i="31"/>
  <c r="C487" i="31"/>
  <c r="AU486" i="31"/>
  <c r="AU485" i="31"/>
  <c r="AU484" i="31"/>
  <c r="E484" i="31"/>
  <c r="D484" i="31"/>
  <c r="C484" i="31"/>
  <c r="AU483" i="31"/>
  <c r="AU482" i="31"/>
  <c r="AU481" i="31"/>
  <c r="E481" i="31"/>
  <c r="D481" i="31"/>
  <c r="C481" i="31"/>
  <c r="AU480" i="31"/>
  <c r="AU479" i="31"/>
  <c r="AU478" i="31"/>
  <c r="E478" i="31"/>
  <c r="D478" i="31"/>
  <c r="C478" i="31"/>
  <c r="AU477" i="31"/>
  <c r="AU476" i="31"/>
  <c r="AU475" i="31"/>
  <c r="E475" i="31"/>
  <c r="D475" i="31"/>
  <c r="C475" i="31"/>
  <c r="AU474" i="31"/>
  <c r="AU473" i="31"/>
  <c r="AU472" i="31"/>
  <c r="E472" i="31"/>
  <c r="D472" i="31"/>
  <c r="C472" i="31"/>
  <c r="AU471" i="31"/>
  <c r="AU470" i="31"/>
  <c r="AU469" i="31"/>
  <c r="E469" i="31"/>
  <c r="D469" i="31"/>
  <c r="C469" i="31"/>
  <c r="AU468" i="31"/>
  <c r="AU467" i="31"/>
  <c r="AU466" i="31"/>
  <c r="E466" i="31"/>
  <c r="D466" i="31"/>
  <c r="C466" i="31"/>
  <c r="AU465" i="31"/>
  <c r="AU464" i="31"/>
  <c r="AU463" i="31"/>
  <c r="E463" i="31"/>
  <c r="D463" i="31"/>
  <c r="C463" i="31"/>
  <c r="AU462" i="31"/>
  <c r="AU461" i="31"/>
  <c r="AU460" i="31"/>
  <c r="E460" i="31"/>
  <c r="D460" i="31"/>
  <c r="C460" i="31"/>
  <c r="AU459" i="31"/>
  <c r="AU458" i="31"/>
  <c r="AU457" i="31"/>
  <c r="E457" i="31"/>
  <c r="D457" i="31"/>
  <c r="C457" i="31"/>
  <c r="AU456" i="31"/>
  <c r="AU455" i="31"/>
  <c r="AU454" i="31"/>
  <c r="E454" i="31"/>
  <c r="D454" i="31"/>
  <c r="C454" i="31"/>
  <c r="AU453" i="31"/>
  <c r="AU452" i="31"/>
  <c r="AU451" i="31"/>
  <c r="E451" i="31"/>
  <c r="D451" i="31"/>
  <c r="C451" i="31"/>
  <c r="AU447" i="31"/>
  <c r="AU446" i="31"/>
  <c r="AU445" i="31"/>
  <c r="E445" i="31"/>
  <c r="D445" i="31"/>
  <c r="C445" i="31"/>
  <c r="AU444" i="31"/>
  <c r="AU443" i="31"/>
  <c r="AU442" i="31"/>
  <c r="E442" i="31"/>
  <c r="D442" i="31"/>
  <c r="C442" i="31"/>
  <c r="AU441" i="31"/>
  <c r="AU440" i="31"/>
  <c r="AU439" i="31"/>
  <c r="E439" i="31"/>
  <c r="D439" i="31"/>
  <c r="C439" i="31"/>
  <c r="AU438" i="31"/>
  <c r="AU437" i="31"/>
  <c r="AU436" i="31"/>
  <c r="E436" i="31"/>
  <c r="D436" i="31"/>
  <c r="C436" i="31"/>
  <c r="AU435" i="31"/>
  <c r="AU434" i="31"/>
  <c r="AU433" i="31"/>
  <c r="E433" i="31"/>
  <c r="D433" i="31"/>
  <c r="C433" i="31"/>
  <c r="AU432" i="31"/>
  <c r="AU431" i="31"/>
  <c r="AU430" i="31"/>
  <c r="E430" i="31"/>
  <c r="D430" i="31"/>
  <c r="C430" i="31"/>
  <c r="AU429" i="31"/>
  <c r="AU428" i="31"/>
  <c r="AU427" i="31"/>
  <c r="E427" i="31"/>
  <c r="D427" i="31"/>
  <c r="C427" i="31"/>
  <c r="AU426" i="31"/>
  <c r="AU425" i="31"/>
  <c r="AU424" i="31"/>
  <c r="E424" i="31"/>
  <c r="D424" i="31"/>
  <c r="C424" i="31"/>
  <c r="AU423" i="31"/>
  <c r="AU422" i="31"/>
  <c r="AU421" i="31"/>
  <c r="E421" i="31"/>
  <c r="D421" i="31"/>
  <c r="C421" i="31"/>
  <c r="AU420" i="31"/>
  <c r="AU419" i="31"/>
  <c r="AU418" i="31"/>
  <c r="E418" i="31"/>
  <c r="D418" i="31"/>
  <c r="C418" i="31"/>
  <c r="AU417" i="31"/>
  <c r="AU416" i="31"/>
  <c r="AU415" i="31"/>
  <c r="E415" i="31"/>
  <c r="D415" i="31"/>
  <c r="C415" i="31"/>
  <c r="AU414" i="31"/>
  <c r="AU413" i="31"/>
  <c r="AU412" i="31"/>
  <c r="E412" i="31"/>
  <c r="D412" i="31"/>
  <c r="C412" i="31"/>
  <c r="AU411" i="31"/>
  <c r="AU410" i="31"/>
  <c r="AU409" i="31"/>
  <c r="E409" i="31"/>
  <c r="D409" i="31"/>
  <c r="C409" i="31"/>
  <c r="AU405" i="31"/>
  <c r="AU404" i="31"/>
  <c r="AU403" i="31"/>
  <c r="E403" i="31"/>
  <c r="D403" i="31"/>
  <c r="C403" i="31"/>
  <c r="AU402" i="31"/>
  <c r="AU401" i="31"/>
  <c r="AU400" i="31"/>
  <c r="E400" i="31"/>
  <c r="D400" i="31"/>
  <c r="C400" i="31"/>
  <c r="AU399" i="31"/>
  <c r="AU398" i="31"/>
  <c r="AU397" i="31"/>
  <c r="E397" i="31"/>
  <c r="D397" i="31"/>
  <c r="C397" i="31"/>
  <c r="AU396" i="31"/>
  <c r="AU395" i="31"/>
  <c r="AU394" i="31"/>
  <c r="E394" i="31"/>
  <c r="D394" i="31"/>
  <c r="C394" i="31"/>
  <c r="AU393" i="31"/>
  <c r="AU392" i="31"/>
  <c r="AU391" i="31"/>
  <c r="E391" i="31"/>
  <c r="D391" i="31"/>
  <c r="C391" i="31"/>
  <c r="AU390" i="31"/>
  <c r="AU389" i="31"/>
  <c r="AU388" i="31"/>
  <c r="E388" i="31"/>
  <c r="D388" i="31"/>
  <c r="C388" i="31"/>
  <c r="AU387" i="31"/>
  <c r="AU386" i="31"/>
  <c r="AU385" i="31"/>
  <c r="E385" i="31"/>
  <c r="D385" i="31"/>
  <c r="C385" i="31"/>
  <c r="AU384" i="31"/>
  <c r="AU383" i="31"/>
  <c r="AU382" i="31"/>
  <c r="E382" i="31"/>
  <c r="D382" i="31"/>
  <c r="C382" i="31"/>
  <c r="AU381" i="31"/>
  <c r="AU380" i="31"/>
  <c r="AU379" i="31"/>
  <c r="E379" i="31"/>
  <c r="D379" i="31"/>
  <c r="C379" i="31"/>
  <c r="AU378" i="31"/>
  <c r="AU377" i="31"/>
  <c r="AU376" i="31"/>
  <c r="E376" i="31"/>
  <c r="D376" i="31"/>
  <c r="C376" i="31"/>
  <c r="AU375" i="31"/>
  <c r="AU374" i="31"/>
  <c r="AU373" i="31"/>
  <c r="E373" i="31"/>
  <c r="D373" i="31"/>
  <c r="C373" i="31"/>
  <c r="AU372" i="31"/>
  <c r="AU371" i="31"/>
  <c r="AU370" i="31"/>
  <c r="E370" i="31"/>
  <c r="D370" i="31"/>
  <c r="C370" i="31"/>
  <c r="AU369" i="31"/>
  <c r="AU368" i="31"/>
  <c r="AU367" i="31"/>
  <c r="E367" i="31"/>
  <c r="D367" i="31"/>
  <c r="C367" i="31"/>
  <c r="AU363" i="31"/>
  <c r="AU362" i="31"/>
  <c r="AU361" i="31"/>
  <c r="E361" i="31"/>
  <c r="D361" i="31"/>
  <c r="C361" i="31"/>
  <c r="AU360" i="31"/>
  <c r="AU359" i="31"/>
  <c r="AU358" i="31"/>
  <c r="E358" i="31"/>
  <c r="D358" i="31"/>
  <c r="C358" i="31"/>
  <c r="AU357" i="31"/>
  <c r="AU356" i="31"/>
  <c r="AU355" i="31"/>
  <c r="E355" i="31"/>
  <c r="D355" i="31"/>
  <c r="C355" i="31"/>
  <c r="AU354" i="31"/>
  <c r="AU353" i="31"/>
  <c r="AU352" i="31"/>
  <c r="E352" i="31"/>
  <c r="D352" i="31"/>
  <c r="C352" i="31"/>
  <c r="AU351" i="31"/>
  <c r="AU350" i="31"/>
  <c r="AU349" i="31"/>
  <c r="E349" i="31"/>
  <c r="D349" i="31"/>
  <c r="C349" i="31"/>
  <c r="AU348" i="31"/>
  <c r="AU347" i="31"/>
  <c r="AU346" i="31"/>
  <c r="E346" i="31"/>
  <c r="D346" i="31"/>
  <c r="C346" i="31"/>
  <c r="AU345" i="31"/>
  <c r="AU344" i="31"/>
  <c r="AU343" i="31"/>
  <c r="E343" i="31"/>
  <c r="D343" i="31"/>
  <c r="C343" i="31"/>
  <c r="AU342" i="31"/>
  <c r="AU341" i="31"/>
  <c r="AU340" i="31"/>
  <c r="E340" i="31"/>
  <c r="D340" i="31"/>
  <c r="C340" i="31"/>
  <c r="AU339" i="31"/>
  <c r="AU338" i="31"/>
  <c r="AU337" i="31"/>
  <c r="E337" i="31"/>
  <c r="D337" i="31"/>
  <c r="C337" i="31"/>
  <c r="AU336" i="31"/>
  <c r="AU335" i="31"/>
  <c r="AU334" i="31"/>
  <c r="E334" i="31"/>
  <c r="D334" i="31"/>
  <c r="C334" i="31"/>
  <c r="AU333" i="31"/>
  <c r="AU332" i="31"/>
  <c r="AU331" i="31"/>
  <c r="E331" i="31"/>
  <c r="D331" i="31"/>
  <c r="C331" i="31"/>
  <c r="AU330" i="31"/>
  <c r="AU329" i="31"/>
  <c r="AU328" i="31"/>
  <c r="E328" i="31"/>
  <c r="D328" i="31"/>
  <c r="C328" i="31"/>
  <c r="AU327" i="31"/>
  <c r="AU326" i="31"/>
  <c r="AU325" i="31"/>
  <c r="E325" i="31"/>
  <c r="D325" i="31"/>
  <c r="C325" i="31"/>
  <c r="AT282" i="31"/>
  <c r="AS282" i="31"/>
  <c r="AR282" i="31"/>
  <c r="AQ282" i="31"/>
  <c r="AP282" i="31"/>
  <c r="AO282" i="31"/>
  <c r="AN282" i="31"/>
  <c r="AM282" i="31"/>
  <c r="AL282" i="31"/>
  <c r="AK282" i="31"/>
  <c r="AJ282" i="31"/>
  <c r="AI282" i="31"/>
  <c r="AH282" i="31"/>
  <c r="AG282" i="31"/>
  <c r="AF282" i="31"/>
  <c r="AE282" i="31"/>
  <c r="AD282" i="31"/>
  <c r="AC282" i="31"/>
  <c r="AB282" i="31"/>
  <c r="AA282" i="31"/>
  <c r="Z282" i="31"/>
  <c r="Y282" i="31"/>
  <c r="X282" i="31"/>
  <c r="W282" i="31"/>
  <c r="V282" i="31"/>
  <c r="U282" i="31"/>
  <c r="T282" i="31"/>
  <c r="S282" i="31"/>
  <c r="R282" i="31"/>
  <c r="Q282" i="31"/>
  <c r="P282" i="31"/>
  <c r="O282" i="31"/>
  <c r="N282" i="31"/>
  <c r="M282" i="31"/>
  <c r="L282" i="31"/>
  <c r="K282" i="31"/>
  <c r="J282" i="31"/>
  <c r="I282" i="31"/>
  <c r="H282" i="31"/>
  <c r="G282" i="31"/>
  <c r="AT240" i="31"/>
  <c r="AS240" i="31"/>
  <c r="AR240" i="31"/>
  <c r="AQ240" i="31"/>
  <c r="AP240" i="31"/>
  <c r="AO240" i="31"/>
  <c r="AN240" i="31"/>
  <c r="AM240" i="31"/>
  <c r="AL240" i="31"/>
  <c r="AK240" i="31"/>
  <c r="AJ240" i="31"/>
  <c r="AI240" i="31"/>
  <c r="AH240" i="31"/>
  <c r="AG240" i="31"/>
  <c r="AF240" i="31"/>
  <c r="AE240" i="31"/>
  <c r="AD240" i="31"/>
  <c r="AC240" i="31"/>
  <c r="AB240" i="31"/>
  <c r="AA240" i="31"/>
  <c r="Z240" i="31"/>
  <c r="Y240" i="31"/>
  <c r="X240" i="31"/>
  <c r="W240" i="31"/>
  <c r="V240" i="31"/>
  <c r="U240" i="31"/>
  <c r="T240" i="31"/>
  <c r="S240" i="31"/>
  <c r="R240" i="31"/>
  <c r="Q240" i="31"/>
  <c r="P240" i="31"/>
  <c r="O240" i="31"/>
  <c r="N240" i="31"/>
  <c r="M240" i="31"/>
  <c r="L240" i="31"/>
  <c r="K240" i="31"/>
  <c r="J240" i="31"/>
  <c r="I240" i="31"/>
  <c r="H240" i="31"/>
  <c r="G240" i="31"/>
  <c r="AT198" i="31"/>
  <c r="AS198" i="31"/>
  <c r="AR198" i="31"/>
  <c r="AQ198" i="31"/>
  <c r="AP198" i="31"/>
  <c r="AO198" i="31"/>
  <c r="AN198" i="31"/>
  <c r="AM198" i="31"/>
  <c r="AL198" i="31"/>
  <c r="AK198" i="31"/>
  <c r="AJ198" i="31"/>
  <c r="AI198" i="31"/>
  <c r="AH198" i="31"/>
  <c r="AG198" i="31"/>
  <c r="AF198" i="31"/>
  <c r="AE198" i="31"/>
  <c r="AD198" i="31"/>
  <c r="AC198" i="31"/>
  <c r="AB198" i="31"/>
  <c r="AA198" i="31"/>
  <c r="Z198" i="31"/>
  <c r="Y198" i="31"/>
  <c r="X198" i="31"/>
  <c r="W198" i="31"/>
  <c r="V198" i="31"/>
  <c r="U198" i="31"/>
  <c r="T198" i="31"/>
  <c r="S198" i="31"/>
  <c r="R198" i="31"/>
  <c r="Q198" i="31"/>
  <c r="P198" i="31"/>
  <c r="O198" i="31"/>
  <c r="N198" i="31"/>
  <c r="M198" i="31"/>
  <c r="L198" i="31"/>
  <c r="K198" i="31"/>
  <c r="J198" i="31"/>
  <c r="I198" i="31"/>
  <c r="H198" i="31"/>
  <c r="G198" i="31"/>
  <c r="AU237" i="31"/>
  <c r="AU236" i="31"/>
  <c r="AU235" i="31"/>
  <c r="E235" i="31"/>
  <c r="D235" i="31"/>
  <c r="C235" i="31"/>
  <c r="AU234" i="31"/>
  <c r="AU233" i="31"/>
  <c r="AU232" i="31"/>
  <c r="E232" i="31"/>
  <c r="D232" i="31"/>
  <c r="C232" i="31"/>
  <c r="AU231" i="31"/>
  <c r="AU230" i="31"/>
  <c r="AU229" i="31"/>
  <c r="E229" i="31"/>
  <c r="D229" i="31"/>
  <c r="C229" i="31"/>
  <c r="AU228" i="31"/>
  <c r="AU227" i="31"/>
  <c r="AU226" i="31"/>
  <c r="E226" i="31"/>
  <c r="D226" i="31"/>
  <c r="C226" i="31"/>
  <c r="AU225" i="31"/>
  <c r="AU224" i="31"/>
  <c r="AU223" i="31"/>
  <c r="E223" i="31"/>
  <c r="D223" i="31"/>
  <c r="C223" i="31"/>
  <c r="AU222" i="31"/>
  <c r="AU221" i="31"/>
  <c r="AU220" i="31"/>
  <c r="E220" i="31"/>
  <c r="D220" i="31"/>
  <c r="C220" i="31"/>
  <c r="AU219" i="31"/>
  <c r="AU218" i="31"/>
  <c r="AU217" i="31"/>
  <c r="E217" i="31"/>
  <c r="D217" i="31"/>
  <c r="C217" i="31"/>
  <c r="AU216" i="31"/>
  <c r="AU215" i="31"/>
  <c r="AU214" i="31"/>
  <c r="E214" i="31"/>
  <c r="D214" i="31"/>
  <c r="C214" i="31"/>
  <c r="AU213" i="31"/>
  <c r="AU212" i="31"/>
  <c r="AU211" i="31"/>
  <c r="E211" i="31"/>
  <c r="D211" i="31"/>
  <c r="C211" i="31"/>
  <c r="AU210" i="31"/>
  <c r="AU209" i="31"/>
  <c r="AU208" i="31"/>
  <c r="E208" i="31"/>
  <c r="D208" i="31"/>
  <c r="C208" i="31"/>
  <c r="AU207" i="31"/>
  <c r="AU206" i="31"/>
  <c r="AU205" i="31"/>
  <c r="E205" i="31"/>
  <c r="D205" i="31"/>
  <c r="C205" i="31"/>
  <c r="AU204" i="31"/>
  <c r="AU203" i="31"/>
  <c r="AU202" i="31"/>
  <c r="E202" i="31"/>
  <c r="D202" i="31"/>
  <c r="C202" i="31"/>
  <c r="AU201" i="31"/>
  <c r="AU200" i="31"/>
  <c r="AU199" i="31"/>
  <c r="E199" i="31"/>
  <c r="D199" i="31"/>
  <c r="C199" i="31"/>
  <c r="AT156" i="31"/>
  <c r="AS156" i="31"/>
  <c r="AR156" i="31"/>
  <c r="AQ156" i="31"/>
  <c r="AP156" i="31"/>
  <c r="AO156" i="31"/>
  <c r="AN156" i="31"/>
  <c r="AM156" i="31"/>
  <c r="AL156" i="31"/>
  <c r="AK156" i="31"/>
  <c r="AJ156" i="31"/>
  <c r="AI156" i="31"/>
  <c r="AH156" i="31"/>
  <c r="AG156" i="31"/>
  <c r="AF156" i="31"/>
  <c r="AE156" i="31"/>
  <c r="AD156" i="31"/>
  <c r="AC156" i="31"/>
  <c r="AB156" i="31"/>
  <c r="AA156" i="31"/>
  <c r="Z156" i="31"/>
  <c r="Y156" i="31"/>
  <c r="X156" i="31"/>
  <c r="W156" i="31"/>
  <c r="V156" i="31"/>
  <c r="U156" i="31"/>
  <c r="T156" i="31"/>
  <c r="S156" i="31"/>
  <c r="R156" i="31"/>
  <c r="Q156" i="31"/>
  <c r="P156" i="31"/>
  <c r="O156" i="31"/>
  <c r="N156" i="31"/>
  <c r="M156" i="31"/>
  <c r="L156" i="31"/>
  <c r="K156" i="31"/>
  <c r="J156" i="31"/>
  <c r="I156" i="31"/>
  <c r="H156" i="31"/>
  <c r="G156" i="31"/>
  <c r="AT114" i="31"/>
  <c r="AS114" i="31"/>
  <c r="AR114" i="31"/>
  <c r="AQ114" i="31"/>
  <c r="AP114" i="31"/>
  <c r="AO114" i="31"/>
  <c r="AN114" i="31"/>
  <c r="AM114" i="31"/>
  <c r="AL114" i="31"/>
  <c r="AK114" i="31"/>
  <c r="AJ114" i="31"/>
  <c r="AI114" i="31"/>
  <c r="AH114" i="31"/>
  <c r="AG114" i="31"/>
  <c r="AF114" i="31"/>
  <c r="AE114" i="31"/>
  <c r="AD114" i="31"/>
  <c r="AC114" i="31"/>
  <c r="AB114" i="31"/>
  <c r="AA114" i="31"/>
  <c r="Z114" i="31"/>
  <c r="Y114" i="31"/>
  <c r="X114" i="31"/>
  <c r="W114" i="31"/>
  <c r="V114" i="31"/>
  <c r="U114" i="31"/>
  <c r="T114" i="31"/>
  <c r="S114" i="31"/>
  <c r="R114" i="31"/>
  <c r="Q114" i="31"/>
  <c r="P114" i="31"/>
  <c r="O114" i="31"/>
  <c r="N114" i="31"/>
  <c r="M114" i="31"/>
  <c r="L114" i="31"/>
  <c r="K114" i="31"/>
  <c r="J114" i="31"/>
  <c r="I114" i="31"/>
  <c r="H114" i="31"/>
  <c r="G114" i="31"/>
  <c r="AT72" i="31"/>
  <c r="AS72" i="31"/>
  <c r="AR72" i="31"/>
  <c r="AQ72" i="31"/>
  <c r="AP72" i="31"/>
  <c r="AO72" i="31"/>
  <c r="AN72" i="31"/>
  <c r="AM72" i="31"/>
  <c r="AL72" i="31"/>
  <c r="AK72" i="31"/>
  <c r="AJ72" i="31"/>
  <c r="AI72" i="31"/>
  <c r="AH72" i="31"/>
  <c r="AG72" i="31"/>
  <c r="AF72" i="31"/>
  <c r="AE72" i="31"/>
  <c r="AD72" i="31"/>
  <c r="AC72" i="31"/>
  <c r="AB72" i="31"/>
  <c r="AA72" i="31"/>
  <c r="Z72" i="31"/>
  <c r="Y72" i="31"/>
  <c r="X72" i="31"/>
  <c r="W72" i="31"/>
  <c r="V72" i="31"/>
  <c r="U72" i="31"/>
  <c r="T72" i="31"/>
  <c r="S72" i="31"/>
  <c r="R72" i="31"/>
  <c r="Q72" i="31"/>
  <c r="P72" i="31"/>
  <c r="O72" i="31"/>
  <c r="N72" i="31"/>
  <c r="M72" i="31"/>
  <c r="L72" i="31"/>
  <c r="K72" i="31"/>
  <c r="J72" i="31"/>
  <c r="I72" i="31"/>
  <c r="H72" i="31"/>
  <c r="G72" i="31"/>
  <c r="AU321" i="31"/>
  <c r="AU320" i="31"/>
  <c r="AU319" i="31"/>
  <c r="E319" i="31"/>
  <c r="D319" i="31"/>
  <c r="C319" i="31"/>
  <c r="AU318" i="31"/>
  <c r="AU317" i="31"/>
  <c r="AU316" i="31"/>
  <c r="E316" i="31"/>
  <c r="D316" i="31"/>
  <c r="C316" i="31"/>
  <c r="AU315" i="31"/>
  <c r="AU314" i="31"/>
  <c r="AU313" i="31"/>
  <c r="E313" i="31"/>
  <c r="D313" i="31"/>
  <c r="C313" i="31"/>
  <c r="AU312" i="31"/>
  <c r="AU311" i="31"/>
  <c r="AU310" i="31"/>
  <c r="E310" i="31"/>
  <c r="D310" i="31"/>
  <c r="C310" i="31"/>
  <c r="AU309" i="31"/>
  <c r="AU308" i="31"/>
  <c r="AU307" i="31"/>
  <c r="E307" i="31"/>
  <c r="D307" i="31"/>
  <c r="C307" i="31"/>
  <c r="AU306" i="31"/>
  <c r="AU305" i="31"/>
  <c r="AU304" i="31"/>
  <c r="E304" i="31"/>
  <c r="D304" i="31"/>
  <c r="C304" i="31"/>
  <c r="AU303" i="31"/>
  <c r="AU302" i="31"/>
  <c r="AU301" i="31"/>
  <c r="E301" i="31"/>
  <c r="D301" i="31"/>
  <c r="C301" i="31"/>
  <c r="AU300" i="31"/>
  <c r="AU299" i="31"/>
  <c r="AU298" i="31"/>
  <c r="E298" i="31"/>
  <c r="D298" i="31"/>
  <c r="C298" i="31"/>
  <c r="AU297" i="31"/>
  <c r="AU296" i="31"/>
  <c r="AU295" i="31"/>
  <c r="E295" i="31"/>
  <c r="D295" i="31"/>
  <c r="C295" i="31"/>
  <c r="AU294" i="31"/>
  <c r="AU293" i="31"/>
  <c r="AU292" i="31"/>
  <c r="E292" i="31"/>
  <c r="D292" i="31"/>
  <c r="C292" i="31"/>
  <c r="AU291" i="31"/>
  <c r="AU290" i="31"/>
  <c r="AU289" i="31"/>
  <c r="E289" i="31"/>
  <c r="D289" i="31"/>
  <c r="C289" i="31"/>
  <c r="AU288" i="31"/>
  <c r="AU287" i="31"/>
  <c r="AU286" i="31"/>
  <c r="E286" i="31"/>
  <c r="D286" i="31"/>
  <c r="C286" i="31"/>
  <c r="AU285" i="31"/>
  <c r="AU284" i="31"/>
  <c r="AU283" i="31"/>
  <c r="E283" i="31"/>
  <c r="D283" i="31"/>
  <c r="C283" i="31"/>
  <c r="AU279" i="31"/>
  <c r="AU278" i="31"/>
  <c r="AU277" i="31"/>
  <c r="E277" i="31"/>
  <c r="D277" i="31"/>
  <c r="C277" i="31"/>
  <c r="AU276" i="31"/>
  <c r="AU275" i="31"/>
  <c r="AU274" i="31"/>
  <c r="E274" i="31"/>
  <c r="D274" i="31"/>
  <c r="C274" i="31"/>
  <c r="AU273" i="31"/>
  <c r="AU272" i="31"/>
  <c r="AU271" i="31"/>
  <c r="E271" i="31"/>
  <c r="D271" i="31"/>
  <c r="C271" i="31"/>
  <c r="AU270" i="31"/>
  <c r="AU269" i="31"/>
  <c r="AU268" i="31"/>
  <c r="E268" i="31"/>
  <c r="D268" i="31"/>
  <c r="C268" i="31"/>
  <c r="AU267" i="31"/>
  <c r="AU266" i="31"/>
  <c r="AU265" i="31"/>
  <c r="E265" i="31"/>
  <c r="D265" i="31"/>
  <c r="C265" i="31"/>
  <c r="AU264" i="31"/>
  <c r="AU263" i="31"/>
  <c r="AU262" i="31"/>
  <c r="E262" i="31"/>
  <c r="D262" i="31"/>
  <c r="C262" i="31"/>
  <c r="AU261" i="31"/>
  <c r="AU260" i="31"/>
  <c r="AU259" i="31"/>
  <c r="E259" i="31"/>
  <c r="D259" i="31"/>
  <c r="C259" i="31"/>
  <c r="AU258" i="31"/>
  <c r="AU257" i="31"/>
  <c r="AU256" i="31"/>
  <c r="E256" i="31"/>
  <c r="D256" i="31"/>
  <c r="C256" i="31"/>
  <c r="AU255" i="31"/>
  <c r="AU254" i="31"/>
  <c r="AU253" i="31"/>
  <c r="E253" i="31"/>
  <c r="D253" i="31"/>
  <c r="C253" i="31"/>
  <c r="AU252" i="31"/>
  <c r="AU251" i="31"/>
  <c r="AU250" i="31"/>
  <c r="E250" i="31"/>
  <c r="D250" i="31"/>
  <c r="C250" i="31"/>
  <c r="AU249" i="31"/>
  <c r="AU248" i="31"/>
  <c r="AU247" i="31"/>
  <c r="E247" i="31"/>
  <c r="D247" i="31"/>
  <c r="C247" i="31"/>
  <c r="AU246" i="31"/>
  <c r="AU245" i="31"/>
  <c r="AU244" i="31"/>
  <c r="E244" i="31"/>
  <c r="D244" i="31"/>
  <c r="C244" i="31"/>
  <c r="AU243" i="31"/>
  <c r="AU242" i="31"/>
  <c r="AU241" i="31"/>
  <c r="E241" i="31"/>
  <c r="D241" i="31"/>
  <c r="C241" i="31"/>
  <c r="AU195" i="31"/>
  <c r="AU194" i="31"/>
  <c r="AU193" i="31"/>
  <c r="E193" i="31"/>
  <c r="D193" i="31"/>
  <c r="C193" i="31"/>
  <c r="AU192" i="31"/>
  <c r="AU191" i="31"/>
  <c r="AU190" i="31"/>
  <c r="E190" i="31"/>
  <c r="D190" i="31"/>
  <c r="C190" i="31"/>
  <c r="AU189" i="31"/>
  <c r="AU188" i="31"/>
  <c r="AU187" i="31"/>
  <c r="E187" i="31"/>
  <c r="D187" i="31"/>
  <c r="C187" i="31"/>
  <c r="AU186" i="31"/>
  <c r="AU185" i="31"/>
  <c r="AU184" i="31"/>
  <c r="E184" i="31"/>
  <c r="D184" i="31"/>
  <c r="C184" i="31"/>
  <c r="AU183" i="31"/>
  <c r="AU182" i="31"/>
  <c r="AU181" i="31"/>
  <c r="E181" i="31"/>
  <c r="D181" i="31"/>
  <c r="C181" i="31"/>
  <c r="AU180" i="31"/>
  <c r="AU179" i="31"/>
  <c r="AU178" i="31"/>
  <c r="E178" i="31"/>
  <c r="D178" i="31"/>
  <c r="C178" i="31"/>
  <c r="AU177" i="31"/>
  <c r="AU176" i="31"/>
  <c r="AU175" i="31"/>
  <c r="E175" i="31"/>
  <c r="D175" i="31"/>
  <c r="C175" i="31"/>
  <c r="AU174" i="31"/>
  <c r="AU173" i="31"/>
  <c r="AU172" i="31"/>
  <c r="E172" i="31"/>
  <c r="D172" i="31"/>
  <c r="C172" i="31"/>
  <c r="AU171" i="31"/>
  <c r="AU170" i="31"/>
  <c r="AU169" i="31"/>
  <c r="E169" i="31"/>
  <c r="D169" i="31"/>
  <c r="C169" i="31"/>
  <c r="AU168" i="31"/>
  <c r="AU167" i="31"/>
  <c r="AU166" i="31"/>
  <c r="E166" i="31"/>
  <c r="D166" i="31"/>
  <c r="C166" i="31"/>
  <c r="AU165" i="31"/>
  <c r="AU164" i="31"/>
  <c r="AU163" i="31"/>
  <c r="E163" i="31"/>
  <c r="D163" i="31"/>
  <c r="C163" i="31"/>
  <c r="AU162" i="31"/>
  <c r="AU161" i="31"/>
  <c r="AU160" i="31"/>
  <c r="E160" i="31"/>
  <c r="D160" i="31"/>
  <c r="C160" i="31"/>
  <c r="AU159" i="31"/>
  <c r="AU158" i="31"/>
  <c r="AU157" i="31"/>
  <c r="E157" i="31"/>
  <c r="D157" i="31"/>
  <c r="C157" i="31"/>
  <c r="G30" i="31"/>
  <c r="AT21" i="31"/>
  <c r="AS21" i="31"/>
  <c r="AR21" i="31"/>
  <c r="AQ21" i="31"/>
  <c r="AP21" i="31"/>
  <c r="AO21" i="31"/>
  <c r="AN21" i="31"/>
  <c r="AM21" i="31"/>
  <c r="AL21" i="31"/>
  <c r="AK21" i="31"/>
  <c r="AJ21" i="31"/>
  <c r="AI21"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A31" i="31"/>
  <c r="AU32" i="31" l="1"/>
  <c r="AU33" i="31"/>
  <c r="AU34" i="31"/>
  <c r="AU35" i="31"/>
  <c r="AU36" i="31"/>
  <c r="AU37" i="31"/>
  <c r="AU38" i="31"/>
  <c r="AU39" i="31"/>
  <c r="AU40" i="31"/>
  <c r="AU41" i="31"/>
  <c r="AU42" i="31"/>
  <c r="AU43" i="31"/>
  <c r="AU44" i="31"/>
  <c r="AU45" i="31"/>
  <c r="AU46" i="31"/>
  <c r="AU47" i="31"/>
  <c r="AU48" i="31"/>
  <c r="AU49" i="31"/>
  <c r="AU50" i="31"/>
  <c r="AU51" i="31"/>
  <c r="AU52" i="31"/>
  <c r="AU53" i="31"/>
  <c r="AU54" i="31"/>
  <c r="AU55" i="31"/>
  <c r="AU56" i="31"/>
  <c r="AU57" i="31"/>
  <c r="AU58" i="31"/>
  <c r="AU59" i="31"/>
  <c r="AU60" i="31"/>
  <c r="AU61" i="31"/>
  <c r="AU62" i="31"/>
  <c r="AU63" i="31"/>
  <c r="AU64" i="31"/>
  <c r="AU65" i="31"/>
  <c r="AU66" i="31"/>
  <c r="AU67" i="31"/>
  <c r="AU68" i="31"/>
  <c r="AU69" i="31"/>
  <c r="AU31" i="31"/>
  <c r="V30" i="31"/>
  <c r="AT30" i="31"/>
  <c r="AS30" i="31"/>
  <c r="AR30" i="31"/>
  <c r="AQ30" i="31"/>
  <c r="AP30" i="31"/>
  <c r="AO30" i="31"/>
  <c r="AN30" i="31"/>
  <c r="AM30" i="31"/>
  <c r="AL30" i="31"/>
  <c r="AK30" i="31"/>
  <c r="AJ30" i="31"/>
  <c r="AI30" i="31"/>
  <c r="AH30" i="31"/>
  <c r="AG30" i="31"/>
  <c r="AH1" i="31"/>
  <c r="AF30" i="31"/>
  <c r="AE30" i="31"/>
  <c r="AD30" i="31"/>
  <c r="AC30" i="31"/>
  <c r="AB30" i="31"/>
  <c r="AA30" i="31"/>
  <c r="Z30" i="31"/>
  <c r="Y30" i="31"/>
  <c r="X30" i="31"/>
  <c r="W30" i="31"/>
  <c r="T30" i="31"/>
  <c r="U30" i="31"/>
  <c r="S30" i="31"/>
  <c r="B67" i="31"/>
  <c r="B64" i="31"/>
  <c r="B61" i="31"/>
  <c r="B58" i="31"/>
  <c r="B55" i="31"/>
  <c r="B52" i="31"/>
  <c r="B49" i="31"/>
  <c r="B46" i="31"/>
  <c r="B43" i="31"/>
  <c r="B40" i="31"/>
  <c r="B37" i="31"/>
  <c r="B34" i="31"/>
  <c r="C2" i="29"/>
  <c r="D31" i="31" s="1"/>
  <c r="D2" i="29"/>
  <c r="E31" i="31" s="1"/>
  <c r="C3" i="29"/>
  <c r="D34" i="31" s="1"/>
  <c r="D3" i="29"/>
  <c r="E34" i="31" s="1"/>
  <c r="C4" i="29"/>
  <c r="D37" i="31" s="1"/>
  <c r="D4" i="29"/>
  <c r="E37" i="31" s="1"/>
  <c r="C5" i="29"/>
  <c r="D40" i="31" s="1"/>
  <c r="D5" i="29"/>
  <c r="E40" i="31" s="1"/>
  <c r="C6" i="29"/>
  <c r="D43" i="31" s="1"/>
  <c r="D6" i="29"/>
  <c r="E43" i="31" s="1"/>
  <c r="C7" i="29"/>
  <c r="D46" i="31" s="1"/>
  <c r="D7" i="29"/>
  <c r="E46" i="31" s="1"/>
  <c r="C8" i="29"/>
  <c r="D49" i="31" s="1"/>
  <c r="D8" i="29"/>
  <c r="E49" i="31" s="1"/>
  <c r="C9" i="29"/>
  <c r="D52" i="31" s="1"/>
  <c r="D9" i="29"/>
  <c r="E52" i="31" s="1"/>
  <c r="C10" i="29"/>
  <c r="D55" i="31" s="1"/>
  <c r="D10" i="29"/>
  <c r="E55" i="31" s="1"/>
  <c r="C11" i="29"/>
  <c r="D58" i="31" s="1"/>
  <c r="D11" i="29"/>
  <c r="E58" i="31" s="1"/>
  <c r="C12" i="29"/>
  <c r="D61" i="31" s="1"/>
  <c r="D12" i="29"/>
  <c r="E61" i="31" s="1"/>
  <c r="C13" i="29"/>
  <c r="D64" i="31" s="1"/>
  <c r="D13" i="29"/>
  <c r="E64" i="31" s="1"/>
  <c r="C14" i="29"/>
  <c r="D67" i="31" s="1"/>
  <c r="D14" i="29"/>
  <c r="E67" i="31" s="1"/>
  <c r="A3" i="29"/>
  <c r="A4" i="29"/>
  <c r="A5" i="29"/>
  <c r="A6" i="29"/>
  <c r="A7" i="29"/>
  <c r="A8" i="29"/>
  <c r="A9" i="29"/>
  <c r="A10" i="29"/>
  <c r="A11" i="29"/>
  <c r="A12" i="29"/>
  <c r="A13" i="29"/>
  <c r="A14" i="29"/>
  <c r="B115" i="28"/>
  <c r="B10" i="28"/>
  <c r="B22" i="28"/>
  <c r="B21" i="28"/>
  <c r="B27" i="28"/>
  <c r="C186" i="28"/>
  <c r="D186" i="28"/>
  <c r="E186" i="28"/>
  <c r="A188" i="28"/>
  <c r="A190" i="28"/>
  <c r="B190" i="28"/>
  <c r="F190" i="28"/>
  <c r="A191" i="28"/>
  <c r="B191" i="28"/>
  <c r="F191" i="28"/>
  <c r="A192" i="28"/>
  <c r="B192" i="28"/>
  <c r="F192" i="28"/>
  <c r="A193" i="28"/>
  <c r="B193" i="28"/>
  <c r="F193" i="28"/>
  <c r="A194" i="28"/>
  <c r="B194" i="28"/>
  <c r="F194" i="28"/>
  <c r="A195" i="28"/>
  <c r="B195" i="28"/>
  <c r="F195" i="28"/>
  <c r="A196" i="28"/>
  <c r="B196" i="28"/>
  <c r="F196" i="28"/>
  <c r="A197" i="28"/>
  <c r="B197" i="28"/>
  <c r="F197" i="28"/>
  <c r="A198" i="28"/>
  <c r="B198" i="28"/>
  <c r="F198" i="28"/>
  <c r="A199" i="28"/>
  <c r="B199" i="28"/>
  <c r="F199" i="28"/>
  <c r="A200" i="28"/>
  <c r="B200" i="28"/>
  <c r="F200" i="28"/>
  <c r="A201" i="28"/>
  <c r="B201" i="28"/>
  <c r="F201" i="28"/>
  <c r="A202" i="28"/>
  <c r="B202" i="28"/>
  <c r="F202" i="28"/>
  <c r="C203" i="28"/>
  <c r="D203" i="28"/>
  <c r="E203" i="28"/>
  <c r="B242" i="28"/>
  <c r="B243" i="28"/>
  <c r="B244" i="28"/>
  <c r="B245" i="28"/>
  <c r="B246" i="28"/>
  <c r="B247" i="28"/>
  <c r="B248" i="28"/>
  <c r="B249" i="28"/>
  <c r="B250" i="28"/>
  <c r="B251" i="28"/>
  <c r="B252" i="28"/>
  <c r="B253" i="28"/>
  <c r="B254" i="28"/>
  <c r="A668" i="28"/>
  <c r="B668" i="28"/>
  <c r="A669" i="28"/>
  <c r="B669" i="28"/>
  <c r="A670" i="28"/>
  <c r="B670" i="28"/>
  <c r="A671" i="28"/>
  <c r="B671" i="28"/>
  <c r="A672" i="28"/>
  <c r="B672" i="28"/>
  <c r="A673" i="28"/>
  <c r="B673" i="28"/>
  <c r="A674" i="28"/>
  <c r="B674" i="28"/>
  <c r="A675" i="28"/>
  <c r="B675" i="28"/>
  <c r="A676" i="28"/>
  <c r="B676" i="28"/>
  <c r="A677" i="28"/>
  <c r="B677" i="28"/>
  <c r="A678" i="28"/>
  <c r="B678" i="28"/>
  <c r="A679" i="28"/>
  <c r="B679" i="28"/>
  <c r="B667" i="28"/>
  <c r="A667" i="28"/>
  <c r="A665" i="28"/>
  <c r="A651" i="28"/>
  <c r="B651" i="28"/>
  <c r="A652" i="28"/>
  <c r="B652" i="28"/>
  <c r="A653" i="28"/>
  <c r="B653" i="28"/>
  <c r="A654" i="28"/>
  <c r="B654" i="28"/>
  <c r="A655" i="28"/>
  <c r="B655" i="28"/>
  <c r="A656" i="28"/>
  <c r="B656" i="28"/>
  <c r="A657" i="28"/>
  <c r="B657" i="28"/>
  <c r="A658" i="28"/>
  <c r="B658" i="28"/>
  <c r="A659" i="28"/>
  <c r="B659" i="28"/>
  <c r="A660" i="28"/>
  <c r="B660" i="28"/>
  <c r="A661" i="28"/>
  <c r="B661" i="28"/>
  <c r="A662" i="28"/>
  <c r="B662" i="28"/>
  <c r="B650" i="28"/>
  <c r="A650" i="28"/>
  <c r="A648" i="28"/>
  <c r="A634" i="28"/>
  <c r="B634" i="28"/>
  <c r="A635" i="28"/>
  <c r="B635" i="28"/>
  <c r="A636" i="28"/>
  <c r="B636" i="28"/>
  <c r="A637" i="28"/>
  <c r="B637" i="28"/>
  <c r="A638" i="28"/>
  <c r="B638" i="28"/>
  <c r="A639" i="28"/>
  <c r="B639" i="28"/>
  <c r="A640" i="28"/>
  <c r="B640" i="28"/>
  <c r="A641" i="28"/>
  <c r="B641" i="28"/>
  <c r="A642" i="28"/>
  <c r="B642" i="28"/>
  <c r="A643" i="28"/>
  <c r="B643" i="28"/>
  <c r="A644" i="28"/>
  <c r="B644" i="28"/>
  <c r="A645" i="28"/>
  <c r="B645" i="28"/>
  <c r="B633" i="28"/>
  <c r="A633" i="28"/>
  <c r="A631" i="28"/>
  <c r="A617" i="28"/>
  <c r="A618" i="28"/>
  <c r="A619" i="28"/>
  <c r="A620" i="28"/>
  <c r="A621" i="28"/>
  <c r="A622" i="28"/>
  <c r="A623" i="28"/>
  <c r="A624" i="28"/>
  <c r="A625" i="28"/>
  <c r="A626" i="28"/>
  <c r="A627" i="28"/>
  <c r="A628" i="28"/>
  <c r="B616" i="28"/>
  <c r="B617" i="28"/>
  <c r="B618" i="28"/>
  <c r="B619" i="28"/>
  <c r="B620" i="28"/>
  <c r="B621" i="28"/>
  <c r="B622" i="28"/>
  <c r="B623" i="28"/>
  <c r="B624" i="28"/>
  <c r="B625" i="28"/>
  <c r="B626" i="28"/>
  <c r="B627" i="28"/>
  <c r="B628" i="28"/>
  <c r="A616" i="28"/>
  <c r="A614" i="28"/>
  <c r="A600" i="28"/>
  <c r="B600" i="28"/>
  <c r="A601" i="28"/>
  <c r="B601" i="28"/>
  <c r="A602" i="28"/>
  <c r="B602" i="28"/>
  <c r="A603" i="28"/>
  <c r="B603" i="28"/>
  <c r="A604" i="28"/>
  <c r="B604" i="28"/>
  <c r="A605" i="28"/>
  <c r="B605" i="28"/>
  <c r="A606" i="28"/>
  <c r="B606" i="28"/>
  <c r="A607" i="28"/>
  <c r="B607" i="28"/>
  <c r="A608" i="28"/>
  <c r="B608" i="28"/>
  <c r="A609" i="28"/>
  <c r="B609" i="28"/>
  <c r="A610" i="28"/>
  <c r="B610" i="28"/>
  <c r="A611" i="28"/>
  <c r="B611" i="28"/>
  <c r="B599" i="28"/>
  <c r="A599" i="28"/>
  <c r="A597" i="28"/>
  <c r="A583" i="28"/>
  <c r="B583" i="28"/>
  <c r="A584" i="28"/>
  <c r="B584" i="28"/>
  <c r="A585" i="28"/>
  <c r="B585" i="28"/>
  <c r="A586" i="28"/>
  <c r="B586" i="28"/>
  <c r="A587" i="28"/>
  <c r="B587" i="28"/>
  <c r="A588" i="28"/>
  <c r="B588" i="28"/>
  <c r="A589" i="28"/>
  <c r="B589" i="28"/>
  <c r="A590" i="28"/>
  <c r="B590" i="28"/>
  <c r="A591" i="28"/>
  <c r="B591" i="28"/>
  <c r="A592" i="28"/>
  <c r="B592" i="28"/>
  <c r="A593" i="28"/>
  <c r="B593" i="28"/>
  <c r="A594" i="28"/>
  <c r="B594" i="28"/>
  <c r="B582" i="28"/>
  <c r="A582" i="28"/>
  <c r="A580" i="28"/>
  <c r="A566" i="28"/>
  <c r="B566" i="28"/>
  <c r="A567" i="28"/>
  <c r="B567" i="28"/>
  <c r="A568" i="28"/>
  <c r="B568" i="28"/>
  <c r="A569" i="28"/>
  <c r="B569" i="28"/>
  <c r="A570" i="28"/>
  <c r="B570" i="28"/>
  <c r="A571" i="28"/>
  <c r="B571" i="28"/>
  <c r="A572" i="28"/>
  <c r="B572" i="28"/>
  <c r="A573" i="28"/>
  <c r="B573" i="28"/>
  <c r="A574" i="28"/>
  <c r="B574" i="28"/>
  <c r="A575" i="28"/>
  <c r="B575" i="28"/>
  <c r="A576" i="28"/>
  <c r="B576" i="28"/>
  <c r="A577" i="28"/>
  <c r="B577" i="28"/>
  <c r="B565" i="28"/>
  <c r="A565" i="28"/>
  <c r="A563" i="28"/>
  <c r="E680" i="28"/>
  <c r="D680" i="28"/>
  <c r="C680" i="28"/>
  <c r="F679" i="28"/>
  <c r="F678" i="28"/>
  <c r="F677" i="28"/>
  <c r="F676" i="28"/>
  <c r="F675" i="28"/>
  <c r="F674" i="28"/>
  <c r="F673" i="28"/>
  <c r="F672" i="28"/>
  <c r="F671" i="28"/>
  <c r="F670" i="28"/>
  <c r="F669" i="28"/>
  <c r="F668" i="28"/>
  <c r="F667" i="28"/>
  <c r="E663" i="28"/>
  <c r="D663" i="28"/>
  <c r="C663" i="28"/>
  <c r="F662" i="28"/>
  <c r="F661" i="28"/>
  <c r="F660" i="28"/>
  <c r="F659" i="28"/>
  <c r="F658" i="28"/>
  <c r="F657" i="28"/>
  <c r="F656" i="28"/>
  <c r="F655" i="28"/>
  <c r="F654" i="28"/>
  <c r="F653" i="28"/>
  <c r="F652" i="28"/>
  <c r="F651" i="28"/>
  <c r="F650" i="28"/>
  <c r="E646" i="28"/>
  <c r="D646" i="28"/>
  <c r="C646" i="28"/>
  <c r="F645" i="28"/>
  <c r="F644" i="28"/>
  <c r="F643" i="28"/>
  <c r="F642" i="28"/>
  <c r="F641" i="28"/>
  <c r="F640" i="28"/>
  <c r="F639" i="28"/>
  <c r="F638" i="28"/>
  <c r="F637" i="28"/>
  <c r="F636" i="28"/>
  <c r="F635" i="28"/>
  <c r="F634" i="28"/>
  <c r="F633" i="28"/>
  <c r="E629" i="28"/>
  <c r="D629" i="28"/>
  <c r="C629" i="28"/>
  <c r="F628" i="28"/>
  <c r="F627" i="28"/>
  <c r="F626" i="28"/>
  <c r="F625" i="28"/>
  <c r="F624" i="28"/>
  <c r="F623" i="28"/>
  <c r="F622" i="28"/>
  <c r="F621" i="28"/>
  <c r="F620" i="28"/>
  <c r="F619" i="28"/>
  <c r="F618" i="28"/>
  <c r="F617" i="28"/>
  <c r="F616" i="28"/>
  <c r="E612" i="28"/>
  <c r="D612" i="28"/>
  <c r="C612" i="28"/>
  <c r="F611" i="28"/>
  <c r="F610" i="28"/>
  <c r="F609" i="28"/>
  <c r="F608" i="28"/>
  <c r="F607" i="28"/>
  <c r="F606" i="28"/>
  <c r="F605" i="28"/>
  <c r="F604" i="28"/>
  <c r="F603" i="28"/>
  <c r="F602" i="28"/>
  <c r="F601" i="28"/>
  <c r="F600" i="28"/>
  <c r="F599" i="28"/>
  <c r="E595" i="28"/>
  <c r="D595" i="28"/>
  <c r="C595" i="28"/>
  <c r="F594" i="28"/>
  <c r="F593" i="28"/>
  <c r="F592" i="28"/>
  <c r="F591" i="28"/>
  <c r="F590" i="28"/>
  <c r="F589" i="28"/>
  <c r="F588" i="28"/>
  <c r="F587" i="28"/>
  <c r="F586" i="28"/>
  <c r="F585" i="28"/>
  <c r="F584" i="28"/>
  <c r="F583" i="28"/>
  <c r="F582" i="28"/>
  <c r="E578" i="28"/>
  <c r="D578" i="28"/>
  <c r="C578" i="28"/>
  <c r="F577" i="28"/>
  <c r="F576" i="28"/>
  <c r="F575" i="28"/>
  <c r="F574" i="28"/>
  <c r="F573" i="28"/>
  <c r="F572" i="28"/>
  <c r="F571" i="28"/>
  <c r="F570" i="28"/>
  <c r="F569" i="28"/>
  <c r="F568" i="28"/>
  <c r="F567" i="28"/>
  <c r="F566" i="28"/>
  <c r="F565" i="28"/>
  <c r="A549" i="28"/>
  <c r="B549" i="28"/>
  <c r="A550" i="28"/>
  <c r="B550" i="28"/>
  <c r="A551" i="28"/>
  <c r="B551" i="28"/>
  <c r="A552" i="28"/>
  <c r="B552" i="28"/>
  <c r="A553" i="28"/>
  <c r="B553" i="28"/>
  <c r="A554" i="28"/>
  <c r="B554" i="28"/>
  <c r="A555" i="28"/>
  <c r="B555" i="28"/>
  <c r="A556" i="28"/>
  <c r="B556" i="28"/>
  <c r="A557" i="28"/>
  <c r="B557" i="28"/>
  <c r="A558" i="28"/>
  <c r="B558" i="28"/>
  <c r="A559" i="28"/>
  <c r="B559" i="28"/>
  <c r="A560" i="28"/>
  <c r="B560" i="28"/>
  <c r="B548" i="28"/>
  <c r="A548" i="28"/>
  <c r="A546" i="28"/>
  <c r="A532" i="28"/>
  <c r="B532" i="28"/>
  <c r="A533" i="28"/>
  <c r="B533" i="28"/>
  <c r="A534" i="28"/>
  <c r="B534" i="28"/>
  <c r="A535" i="28"/>
  <c r="B535" i="28"/>
  <c r="A536" i="28"/>
  <c r="B536" i="28"/>
  <c r="A537" i="28"/>
  <c r="B537" i="28"/>
  <c r="A538" i="28"/>
  <c r="B538" i="28"/>
  <c r="A539" i="28"/>
  <c r="B539" i="28"/>
  <c r="A540" i="28"/>
  <c r="B540" i="28"/>
  <c r="A541" i="28"/>
  <c r="B541" i="28"/>
  <c r="A542" i="28"/>
  <c r="B542" i="28"/>
  <c r="A543" i="28"/>
  <c r="B543" i="28"/>
  <c r="B531" i="28"/>
  <c r="A531" i="28"/>
  <c r="A529" i="28"/>
  <c r="A515" i="28"/>
  <c r="B515" i="28"/>
  <c r="A516" i="28"/>
  <c r="B516" i="28"/>
  <c r="A517" i="28"/>
  <c r="B517" i="28"/>
  <c r="A518" i="28"/>
  <c r="B518" i="28"/>
  <c r="A519" i="28"/>
  <c r="B519" i="28"/>
  <c r="A520" i="28"/>
  <c r="B520" i="28"/>
  <c r="A521" i="28"/>
  <c r="B521" i="28"/>
  <c r="A522" i="28"/>
  <c r="B522" i="28"/>
  <c r="A523" i="28"/>
  <c r="B523" i="28"/>
  <c r="A524" i="28"/>
  <c r="B524" i="28"/>
  <c r="A525" i="28"/>
  <c r="B525" i="28"/>
  <c r="A526" i="28"/>
  <c r="B526" i="28"/>
  <c r="B514" i="28"/>
  <c r="A514" i="28"/>
  <c r="A512" i="28"/>
  <c r="A498" i="28"/>
  <c r="B498" i="28"/>
  <c r="A499" i="28"/>
  <c r="B499" i="28"/>
  <c r="A500" i="28"/>
  <c r="B500" i="28"/>
  <c r="A501" i="28"/>
  <c r="B501" i="28"/>
  <c r="A502" i="28"/>
  <c r="B502" i="28"/>
  <c r="A503" i="28"/>
  <c r="B503" i="28"/>
  <c r="A504" i="28"/>
  <c r="B504" i="28"/>
  <c r="A505" i="28"/>
  <c r="B505" i="28"/>
  <c r="A506" i="28"/>
  <c r="B506" i="28"/>
  <c r="A507" i="28"/>
  <c r="B507" i="28"/>
  <c r="A508" i="28"/>
  <c r="B508" i="28"/>
  <c r="A509" i="28"/>
  <c r="B509" i="28"/>
  <c r="B497" i="28"/>
  <c r="A497" i="28"/>
  <c r="A495" i="28"/>
  <c r="A481" i="28"/>
  <c r="B481" i="28"/>
  <c r="A482" i="28"/>
  <c r="B482" i="28"/>
  <c r="A483" i="28"/>
  <c r="B483" i="28"/>
  <c r="A484" i="28"/>
  <c r="B484" i="28"/>
  <c r="A485" i="28"/>
  <c r="B485" i="28"/>
  <c r="A486" i="28"/>
  <c r="B486" i="28"/>
  <c r="A487" i="28"/>
  <c r="B487" i="28"/>
  <c r="A488" i="28"/>
  <c r="B488" i="28"/>
  <c r="A489" i="28"/>
  <c r="B489" i="28"/>
  <c r="A490" i="28"/>
  <c r="B490" i="28"/>
  <c r="A491" i="28"/>
  <c r="B491" i="28"/>
  <c r="A492" i="28"/>
  <c r="B492" i="28"/>
  <c r="B480" i="28"/>
  <c r="A480" i="28"/>
  <c r="A478" i="28"/>
  <c r="A464" i="28"/>
  <c r="B464" i="28"/>
  <c r="A465" i="28"/>
  <c r="B465" i="28"/>
  <c r="A466" i="28"/>
  <c r="B466" i="28"/>
  <c r="A467" i="28"/>
  <c r="B467" i="28"/>
  <c r="A468" i="28"/>
  <c r="B468" i="28"/>
  <c r="A469" i="28"/>
  <c r="B469" i="28"/>
  <c r="A470" i="28"/>
  <c r="B470" i="28"/>
  <c r="A471" i="28"/>
  <c r="B471" i="28"/>
  <c r="A472" i="28"/>
  <c r="B472" i="28"/>
  <c r="A473" i="28"/>
  <c r="B473" i="28"/>
  <c r="A474" i="28"/>
  <c r="B474" i="28"/>
  <c r="A475" i="28"/>
  <c r="B475" i="28"/>
  <c r="B463" i="28"/>
  <c r="A463" i="28"/>
  <c r="A461" i="28"/>
  <c r="A447" i="28"/>
  <c r="B447" i="28"/>
  <c r="A448" i="28"/>
  <c r="B448" i="28"/>
  <c r="A449" i="28"/>
  <c r="B449" i="28"/>
  <c r="A450" i="28"/>
  <c r="B450" i="28"/>
  <c r="A451" i="28"/>
  <c r="B451" i="28"/>
  <c r="A452" i="28"/>
  <c r="B452" i="28"/>
  <c r="A453" i="28"/>
  <c r="B453" i="28"/>
  <c r="A454" i="28"/>
  <c r="B454" i="28"/>
  <c r="A455" i="28"/>
  <c r="B455" i="28"/>
  <c r="A456" i="28"/>
  <c r="B456" i="28"/>
  <c r="A457" i="28"/>
  <c r="B457" i="28"/>
  <c r="A458" i="28"/>
  <c r="B458" i="28"/>
  <c r="B446" i="28"/>
  <c r="A446" i="28"/>
  <c r="A444" i="28"/>
  <c r="A430" i="28"/>
  <c r="B430" i="28"/>
  <c r="A431" i="28"/>
  <c r="B431" i="28"/>
  <c r="A432" i="28"/>
  <c r="B432" i="28"/>
  <c r="A433" i="28"/>
  <c r="B433" i="28"/>
  <c r="A434" i="28"/>
  <c r="B434" i="28"/>
  <c r="A435" i="28"/>
  <c r="B435" i="28"/>
  <c r="A436" i="28"/>
  <c r="B436" i="28"/>
  <c r="A437" i="28"/>
  <c r="B437" i="28"/>
  <c r="A438" i="28"/>
  <c r="B438" i="28"/>
  <c r="A439" i="28"/>
  <c r="B439" i="28"/>
  <c r="A440" i="28"/>
  <c r="B440" i="28"/>
  <c r="A441" i="28"/>
  <c r="B441" i="28"/>
  <c r="B429" i="28"/>
  <c r="A429" i="28"/>
  <c r="A427" i="28"/>
  <c r="A413" i="28"/>
  <c r="B413" i="28"/>
  <c r="A414" i="28"/>
  <c r="B414" i="28"/>
  <c r="A415" i="28"/>
  <c r="B415" i="28"/>
  <c r="A416" i="28"/>
  <c r="B416" i="28"/>
  <c r="A417" i="28"/>
  <c r="B417" i="28"/>
  <c r="A418" i="28"/>
  <c r="B418" i="28"/>
  <c r="A419" i="28"/>
  <c r="B419" i="28"/>
  <c r="A420" i="28"/>
  <c r="B420" i="28"/>
  <c r="A421" i="28"/>
  <c r="B421" i="28"/>
  <c r="A422" i="28"/>
  <c r="B422" i="28"/>
  <c r="A423" i="28"/>
  <c r="B423" i="28"/>
  <c r="A424" i="28"/>
  <c r="B424" i="28"/>
  <c r="B412" i="28"/>
  <c r="A412" i="28"/>
  <c r="A410" i="28"/>
  <c r="A396" i="28"/>
  <c r="B396" i="28"/>
  <c r="A397" i="28"/>
  <c r="B397" i="28"/>
  <c r="A398" i="28"/>
  <c r="B398" i="28"/>
  <c r="A399" i="28"/>
  <c r="B399" i="28"/>
  <c r="A400" i="28"/>
  <c r="B400" i="28"/>
  <c r="A401" i="28"/>
  <c r="B401" i="28"/>
  <c r="A402" i="28"/>
  <c r="B402" i="28"/>
  <c r="A403" i="28"/>
  <c r="B403" i="28"/>
  <c r="A404" i="28"/>
  <c r="B404" i="28"/>
  <c r="A405" i="28"/>
  <c r="B405" i="28"/>
  <c r="A406" i="28"/>
  <c r="B406" i="28"/>
  <c r="A407" i="28"/>
  <c r="B407" i="28"/>
  <c r="B395" i="28"/>
  <c r="A395" i="28"/>
  <c r="A393" i="28"/>
  <c r="A379" i="28"/>
  <c r="B379" i="28"/>
  <c r="A380" i="28"/>
  <c r="B380" i="28"/>
  <c r="A381" i="28"/>
  <c r="B381" i="28"/>
  <c r="A382" i="28"/>
  <c r="B382" i="28"/>
  <c r="A383" i="28"/>
  <c r="B383" i="28"/>
  <c r="A384" i="28"/>
  <c r="B384" i="28"/>
  <c r="A385" i="28"/>
  <c r="B385" i="28"/>
  <c r="A386" i="28"/>
  <c r="B386" i="28"/>
  <c r="A387" i="28"/>
  <c r="B387" i="28"/>
  <c r="A388" i="28"/>
  <c r="B388" i="28"/>
  <c r="A389" i="28"/>
  <c r="B389" i="28"/>
  <c r="A390" i="28"/>
  <c r="B390" i="28"/>
  <c r="B378" i="28"/>
  <c r="A378" i="28"/>
  <c r="A376" i="28"/>
  <c r="A362" i="28"/>
  <c r="B362" i="28"/>
  <c r="A363" i="28"/>
  <c r="B363" i="28"/>
  <c r="A364" i="28"/>
  <c r="B364" i="28"/>
  <c r="A365" i="28"/>
  <c r="B365" i="28"/>
  <c r="A366" i="28"/>
  <c r="B366" i="28"/>
  <c r="A367" i="28"/>
  <c r="B367" i="28"/>
  <c r="A368" i="28"/>
  <c r="B368" i="28"/>
  <c r="A369" i="28"/>
  <c r="B369" i="28"/>
  <c r="A370" i="28"/>
  <c r="B370" i="28"/>
  <c r="A371" i="28"/>
  <c r="B371" i="28"/>
  <c r="A372" i="28"/>
  <c r="B372" i="28"/>
  <c r="A373" i="28"/>
  <c r="B373" i="28"/>
  <c r="B361" i="28"/>
  <c r="A361" i="28"/>
  <c r="A359" i="28"/>
  <c r="A345" i="28"/>
  <c r="B345" i="28"/>
  <c r="A346" i="28"/>
  <c r="B346" i="28"/>
  <c r="A347" i="28"/>
  <c r="B347" i="28"/>
  <c r="A348" i="28"/>
  <c r="B348" i="28"/>
  <c r="A349" i="28"/>
  <c r="B349" i="28"/>
  <c r="A350" i="28"/>
  <c r="B350" i="28"/>
  <c r="A351" i="28"/>
  <c r="B351" i="28"/>
  <c r="A352" i="28"/>
  <c r="B352" i="28"/>
  <c r="A353" i="28"/>
  <c r="B353" i="28"/>
  <c r="A354" i="28"/>
  <c r="B354" i="28"/>
  <c r="A355" i="28"/>
  <c r="B355" i="28"/>
  <c r="A356" i="28"/>
  <c r="B356" i="28"/>
  <c r="B344" i="28"/>
  <c r="A344" i="28"/>
  <c r="A342" i="28"/>
  <c r="A328" i="28"/>
  <c r="B328" i="28"/>
  <c r="A329" i="28"/>
  <c r="B329" i="28"/>
  <c r="A330" i="28"/>
  <c r="B330" i="28"/>
  <c r="A331" i="28"/>
  <c r="B331" i="28"/>
  <c r="A332" i="28"/>
  <c r="B332" i="28"/>
  <c r="A333" i="28"/>
  <c r="B333" i="28"/>
  <c r="A334" i="28"/>
  <c r="B334" i="28"/>
  <c r="A335" i="28"/>
  <c r="B335" i="28"/>
  <c r="A336" i="28"/>
  <c r="B336" i="28"/>
  <c r="A337" i="28"/>
  <c r="B337" i="28"/>
  <c r="A338" i="28"/>
  <c r="B338" i="28"/>
  <c r="A339" i="28"/>
  <c r="B339" i="28"/>
  <c r="B327" i="28"/>
  <c r="A327" i="28"/>
  <c r="A325" i="28"/>
  <c r="A311" i="28"/>
  <c r="B311" i="28"/>
  <c r="A312" i="28"/>
  <c r="B312" i="28"/>
  <c r="A313" i="28"/>
  <c r="B313" i="28"/>
  <c r="A314" i="28"/>
  <c r="B314" i="28"/>
  <c r="A315" i="28"/>
  <c r="B315" i="28"/>
  <c r="A316" i="28"/>
  <c r="B316" i="28"/>
  <c r="A317" i="28"/>
  <c r="B317" i="28"/>
  <c r="A318" i="28"/>
  <c r="B318" i="28"/>
  <c r="A319" i="28"/>
  <c r="B319" i="28"/>
  <c r="A320" i="28"/>
  <c r="B320" i="28"/>
  <c r="A321" i="28"/>
  <c r="B321" i="28"/>
  <c r="A322" i="28"/>
  <c r="B322" i="28"/>
  <c r="B310" i="28"/>
  <c r="A310" i="28"/>
  <c r="A308" i="28"/>
  <c r="A294" i="28"/>
  <c r="B294" i="28"/>
  <c r="B3" i="29" s="1"/>
  <c r="A295" i="28"/>
  <c r="B295" i="28"/>
  <c r="B4" i="29" s="1"/>
  <c r="A296" i="28"/>
  <c r="B296" i="28"/>
  <c r="B5" i="29" s="1"/>
  <c r="A297" i="28"/>
  <c r="B297" i="28"/>
  <c r="B6" i="29" s="1"/>
  <c r="C43" i="31" s="1"/>
  <c r="A298" i="28"/>
  <c r="B298" i="28"/>
  <c r="B7" i="29" s="1"/>
  <c r="C46" i="31" s="1"/>
  <c r="A299" i="28"/>
  <c r="B299" i="28"/>
  <c r="B8" i="29" s="1"/>
  <c r="C49" i="31" s="1"/>
  <c r="A300" i="28"/>
  <c r="B300" i="28"/>
  <c r="B9" i="29" s="1"/>
  <c r="C52" i="31" s="1"/>
  <c r="A301" i="28"/>
  <c r="B301" i="28"/>
  <c r="B10" i="29" s="1"/>
  <c r="C55" i="31" s="1"/>
  <c r="A302" i="28"/>
  <c r="B302" i="28"/>
  <c r="B11" i="29" s="1"/>
  <c r="C58" i="31" s="1"/>
  <c r="A303" i="28"/>
  <c r="B303" i="28"/>
  <c r="B12" i="29" s="1"/>
  <c r="C61" i="31" s="1"/>
  <c r="A304" i="28"/>
  <c r="B304" i="28"/>
  <c r="B13" i="29" s="1"/>
  <c r="C64" i="31" s="1"/>
  <c r="A305" i="28"/>
  <c r="B305" i="28"/>
  <c r="B14" i="29" s="1"/>
  <c r="B293" i="28"/>
  <c r="B2" i="29" s="1"/>
  <c r="A293" i="28"/>
  <c r="A277" i="28"/>
  <c r="B277" i="28"/>
  <c r="A278" i="28"/>
  <c r="B278" i="28"/>
  <c r="A279" i="28"/>
  <c r="B279" i="28"/>
  <c r="A280" i="28"/>
  <c r="B280" i="28"/>
  <c r="A281" i="28"/>
  <c r="B281" i="28"/>
  <c r="A282" i="28"/>
  <c r="B282" i="28"/>
  <c r="A283" i="28"/>
  <c r="B283" i="28"/>
  <c r="A284" i="28"/>
  <c r="B284" i="28"/>
  <c r="A285" i="28"/>
  <c r="B285" i="28"/>
  <c r="A286" i="28"/>
  <c r="B286" i="28"/>
  <c r="A287" i="28"/>
  <c r="B287" i="28"/>
  <c r="A288" i="28"/>
  <c r="B288" i="28"/>
  <c r="B276" i="28"/>
  <c r="A276" i="28"/>
  <c r="A291" i="28"/>
  <c r="A274" i="28"/>
  <c r="A260" i="28"/>
  <c r="B260" i="28"/>
  <c r="A261" i="28"/>
  <c r="B261" i="28"/>
  <c r="A262" i="28"/>
  <c r="B262" i="28"/>
  <c r="A263" i="28"/>
  <c r="B263" i="28"/>
  <c r="A264" i="28"/>
  <c r="B264" i="28"/>
  <c r="A265" i="28"/>
  <c r="B265" i="28"/>
  <c r="A266" i="28"/>
  <c r="B266" i="28"/>
  <c r="A267" i="28"/>
  <c r="B267" i="28"/>
  <c r="A268" i="28"/>
  <c r="B268" i="28"/>
  <c r="A269" i="28"/>
  <c r="B269" i="28"/>
  <c r="A270" i="28"/>
  <c r="B270" i="28"/>
  <c r="A271" i="28"/>
  <c r="B271" i="28"/>
  <c r="B259" i="28"/>
  <c r="A259" i="28"/>
  <c r="A257" i="28"/>
  <c r="A243" i="28"/>
  <c r="A244" i="28"/>
  <c r="A245" i="28"/>
  <c r="A246" i="28"/>
  <c r="A247" i="28"/>
  <c r="A248" i="28"/>
  <c r="A249" i="28"/>
  <c r="A250" i="28"/>
  <c r="A251" i="28"/>
  <c r="A252" i="28"/>
  <c r="A253" i="28"/>
  <c r="A254" i="28"/>
  <c r="A242" i="28"/>
  <c r="A240" i="28"/>
  <c r="A226" i="28"/>
  <c r="A227" i="28"/>
  <c r="A228" i="28"/>
  <c r="A229" i="28"/>
  <c r="A230" i="28"/>
  <c r="A231" i="28"/>
  <c r="A232" i="28"/>
  <c r="A233" i="28"/>
  <c r="A234" i="28"/>
  <c r="A235" i="28"/>
  <c r="A236" i="28"/>
  <c r="A237" i="28"/>
  <c r="A223" i="28"/>
  <c r="E561" i="28"/>
  <c r="D561" i="28"/>
  <c r="C561" i="28"/>
  <c r="F560" i="28"/>
  <c r="F559" i="28"/>
  <c r="F558" i="28"/>
  <c r="F557" i="28"/>
  <c r="F556" i="28"/>
  <c r="F555" i="28"/>
  <c r="F554" i="28"/>
  <c r="F553" i="28"/>
  <c r="F552" i="28"/>
  <c r="F551" i="28"/>
  <c r="F550" i="28"/>
  <c r="F549" i="28"/>
  <c r="F548" i="28"/>
  <c r="E544" i="28"/>
  <c r="D544" i="28"/>
  <c r="C544" i="28"/>
  <c r="F543" i="28"/>
  <c r="F542" i="28"/>
  <c r="F541" i="28"/>
  <c r="F540" i="28"/>
  <c r="F539" i="28"/>
  <c r="F538" i="28"/>
  <c r="F537" i="28"/>
  <c r="F536" i="28"/>
  <c r="F535" i="28"/>
  <c r="F534" i="28"/>
  <c r="F533" i="28"/>
  <c r="F532" i="28"/>
  <c r="F531" i="28"/>
  <c r="E527" i="28"/>
  <c r="D527" i="28"/>
  <c r="C527" i="28"/>
  <c r="F526" i="28"/>
  <c r="F525" i="28"/>
  <c r="F524" i="28"/>
  <c r="F523" i="28"/>
  <c r="F522" i="28"/>
  <c r="F521" i="28"/>
  <c r="F520" i="28"/>
  <c r="F519" i="28"/>
  <c r="F518" i="28"/>
  <c r="F517" i="28"/>
  <c r="F516" i="28"/>
  <c r="F515" i="28"/>
  <c r="F514" i="28"/>
  <c r="E510" i="28"/>
  <c r="D510" i="28"/>
  <c r="C510" i="28"/>
  <c r="F509" i="28"/>
  <c r="F508" i="28"/>
  <c r="F507" i="28"/>
  <c r="F506" i="28"/>
  <c r="F505" i="28"/>
  <c r="F504" i="28"/>
  <c r="F503" i="28"/>
  <c r="F502" i="28"/>
  <c r="F501" i="28"/>
  <c r="F500" i="28"/>
  <c r="F499" i="28"/>
  <c r="F498" i="28"/>
  <c r="F497" i="28"/>
  <c r="E493" i="28"/>
  <c r="D493" i="28"/>
  <c r="C493" i="28"/>
  <c r="F492" i="28"/>
  <c r="F491" i="28"/>
  <c r="F490" i="28"/>
  <c r="F489" i="28"/>
  <c r="F488" i="28"/>
  <c r="F487" i="28"/>
  <c r="F486" i="28"/>
  <c r="F485" i="28"/>
  <c r="F484" i="28"/>
  <c r="F483" i="28"/>
  <c r="F482" i="28"/>
  <c r="F481" i="28"/>
  <c r="F480" i="28"/>
  <c r="E476" i="28"/>
  <c r="D476" i="28"/>
  <c r="C476" i="28"/>
  <c r="F475" i="28"/>
  <c r="F474" i="28"/>
  <c r="F473" i="28"/>
  <c r="F472" i="28"/>
  <c r="F471" i="28"/>
  <c r="F470" i="28"/>
  <c r="F469" i="28"/>
  <c r="F468" i="28"/>
  <c r="F467" i="28"/>
  <c r="F466" i="28"/>
  <c r="F465" i="28"/>
  <c r="F464" i="28"/>
  <c r="F463" i="28"/>
  <c r="E459" i="28"/>
  <c r="D459" i="28"/>
  <c r="C459" i="28"/>
  <c r="F458" i="28"/>
  <c r="F457" i="28"/>
  <c r="F456" i="28"/>
  <c r="F455" i="28"/>
  <c r="F454" i="28"/>
  <c r="F453" i="28"/>
  <c r="F452" i="28"/>
  <c r="F451" i="28"/>
  <c r="F450" i="28"/>
  <c r="F449" i="28"/>
  <c r="F448" i="28"/>
  <c r="F447" i="28"/>
  <c r="F446" i="28"/>
  <c r="E442" i="28"/>
  <c r="D442" i="28"/>
  <c r="C442" i="28"/>
  <c r="F441" i="28"/>
  <c r="F440" i="28"/>
  <c r="F439" i="28"/>
  <c r="F438" i="28"/>
  <c r="F437" i="28"/>
  <c r="F436" i="28"/>
  <c r="F435" i="28"/>
  <c r="F434" i="28"/>
  <c r="F433" i="28"/>
  <c r="F432" i="28"/>
  <c r="F431" i="28"/>
  <c r="F430" i="28"/>
  <c r="F429" i="28"/>
  <c r="E425" i="28"/>
  <c r="D425" i="28"/>
  <c r="C425" i="28"/>
  <c r="F424" i="28"/>
  <c r="F423" i="28"/>
  <c r="F422" i="28"/>
  <c r="F421" i="28"/>
  <c r="F420" i="28"/>
  <c r="F419" i="28"/>
  <c r="F418" i="28"/>
  <c r="F417" i="28"/>
  <c r="F416" i="28"/>
  <c r="F415" i="28"/>
  <c r="F414" i="28"/>
  <c r="F413" i="28"/>
  <c r="F412" i="28"/>
  <c r="E408" i="28"/>
  <c r="D408" i="28"/>
  <c r="C408" i="28"/>
  <c r="F407" i="28"/>
  <c r="F406" i="28"/>
  <c r="F405" i="28"/>
  <c r="F404" i="28"/>
  <c r="F403" i="28"/>
  <c r="F402" i="28"/>
  <c r="F401" i="28"/>
  <c r="F400" i="28"/>
  <c r="F399" i="28"/>
  <c r="F398" i="28"/>
  <c r="F397" i="28"/>
  <c r="F396" i="28"/>
  <c r="F395" i="28"/>
  <c r="E391" i="28"/>
  <c r="D391" i="28"/>
  <c r="C391" i="28"/>
  <c r="F390" i="28"/>
  <c r="F389" i="28"/>
  <c r="F388" i="28"/>
  <c r="F387" i="28"/>
  <c r="F386" i="28"/>
  <c r="F385" i="28"/>
  <c r="F384" i="28"/>
  <c r="F383" i="28"/>
  <c r="F382" i="28"/>
  <c r="F381" i="28"/>
  <c r="F380" i="28"/>
  <c r="F379" i="28"/>
  <c r="F378" i="28"/>
  <c r="E374" i="28"/>
  <c r="D374" i="28"/>
  <c r="C374" i="28"/>
  <c r="F373" i="28"/>
  <c r="F372" i="28"/>
  <c r="F371" i="28"/>
  <c r="F370" i="28"/>
  <c r="F369" i="28"/>
  <c r="F368" i="28"/>
  <c r="F367" i="28"/>
  <c r="F366" i="28"/>
  <c r="F365" i="28"/>
  <c r="F364" i="28"/>
  <c r="F363" i="28"/>
  <c r="F362" i="28"/>
  <c r="F361" i="28"/>
  <c r="E357" i="28"/>
  <c r="D357" i="28"/>
  <c r="C357" i="28"/>
  <c r="F356" i="28"/>
  <c r="F355" i="28"/>
  <c r="F354" i="28"/>
  <c r="F353" i="28"/>
  <c r="F352" i="28"/>
  <c r="F351" i="28"/>
  <c r="F350" i="28"/>
  <c r="F349" i="28"/>
  <c r="F348" i="28"/>
  <c r="F347" i="28"/>
  <c r="F346" i="28"/>
  <c r="F345" i="28"/>
  <c r="F344" i="28"/>
  <c r="E340" i="28"/>
  <c r="D340" i="28"/>
  <c r="C340" i="28"/>
  <c r="F339" i="28"/>
  <c r="F338" i="28"/>
  <c r="F337" i="28"/>
  <c r="F336" i="28"/>
  <c r="F335" i="28"/>
  <c r="F334" i="28"/>
  <c r="F333" i="28"/>
  <c r="F332" i="28"/>
  <c r="F331" i="28"/>
  <c r="F330" i="28"/>
  <c r="F329" i="28"/>
  <c r="F328" i="28"/>
  <c r="F327" i="28"/>
  <c r="E323" i="28"/>
  <c r="D323" i="28"/>
  <c r="C323" i="28"/>
  <c r="F322" i="28"/>
  <c r="F321" i="28"/>
  <c r="F320" i="28"/>
  <c r="F319" i="28"/>
  <c r="F318" i="28"/>
  <c r="F317" i="28"/>
  <c r="F316" i="28"/>
  <c r="F315" i="28"/>
  <c r="F314" i="28"/>
  <c r="F313" i="28"/>
  <c r="F312" i="28"/>
  <c r="F311" i="28"/>
  <c r="F310" i="28"/>
  <c r="E306" i="28"/>
  <c r="D306" i="28"/>
  <c r="C306" i="28"/>
  <c r="F305" i="28"/>
  <c r="F304" i="28"/>
  <c r="F303" i="28"/>
  <c r="F302" i="28"/>
  <c r="F301" i="28"/>
  <c r="F300" i="28"/>
  <c r="F299" i="28"/>
  <c r="F298" i="28"/>
  <c r="F297" i="28"/>
  <c r="F296" i="28"/>
  <c r="F295" i="28"/>
  <c r="F294" i="28"/>
  <c r="F293" i="28"/>
  <c r="E289" i="28"/>
  <c r="D289" i="28"/>
  <c r="C289" i="28"/>
  <c r="F288" i="28"/>
  <c r="F287" i="28"/>
  <c r="F286" i="28"/>
  <c r="F285" i="28"/>
  <c r="F284" i="28"/>
  <c r="F283" i="28"/>
  <c r="F282" i="28"/>
  <c r="F281" i="28"/>
  <c r="F280" i="28"/>
  <c r="F279" i="28"/>
  <c r="F278" i="28"/>
  <c r="F277" i="28"/>
  <c r="F276" i="28"/>
  <c r="E272" i="28"/>
  <c r="D272" i="28"/>
  <c r="C272" i="28"/>
  <c r="F271" i="28"/>
  <c r="F270" i="28"/>
  <c r="F269" i="28"/>
  <c r="F268" i="28"/>
  <c r="F267" i="28"/>
  <c r="F266" i="28"/>
  <c r="F265" i="28"/>
  <c r="F264" i="28"/>
  <c r="F263" i="28"/>
  <c r="F262" i="28"/>
  <c r="F261" i="28"/>
  <c r="F260" i="28"/>
  <c r="F259" i="28"/>
  <c r="E255" i="28"/>
  <c r="D255" i="28"/>
  <c r="C255" i="28"/>
  <c r="F254" i="28"/>
  <c r="F253" i="28"/>
  <c r="F252" i="28"/>
  <c r="F251" i="28"/>
  <c r="F250" i="28"/>
  <c r="F249" i="28"/>
  <c r="F248" i="28"/>
  <c r="F247" i="28"/>
  <c r="F246" i="28"/>
  <c r="F245" i="28"/>
  <c r="F244" i="28"/>
  <c r="F243" i="28"/>
  <c r="F242" i="28"/>
  <c r="A208" i="28"/>
  <c r="A209" i="28"/>
  <c r="A210" i="28"/>
  <c r="A211" i="28"/>
  <c r="A212" i="28"/>
  <c r="A213" i="28"/>
  <c r="A214" i="28"/>
  <c r="A215" i="28"/>
  <c r="A216" i="28"/>
  <c r="A217" i="28"/>
  <c r="A218" i="28"/>
  <c r="A219" i="28"/>
  <c r="A174" i="28"/>
  <c r="A175" i="28"/>
  <c r="A176" i="28"/>
  <c r="A177" i="28"/>
  <c r="A178" i="28"/>
  <c r="A179" i="28"/>
  <c r="A180" i="28"/>
  <c r="A181" i="28"/>
  <c r="A182" i="28"/>
  <c r="A183" i="28"/>
  <c r="A184" i="28"/>
  <c r="A185" i="28"/>
  <c r="A157" i="28"/>
  <c r="A158" i="28"/>
  <c r="A159" i="28"/>
  <c r="A160" i="28"/>
  <c r="A161" i="28"/>
  <c r="A162" i="28"/>
  <c r="A163" i="28"/>
  <c r="A164" i="28"/>
  <c r="A165" i="28"/>
  <c r="A166" i="28"/>
  <c r="A167" i="28"/>
  <c r="A168" i="28"/>
  <c r="A140" i="28"/>
  <c r="A141" i="28"/>
  <c r="A142" i="28"/>
  <c r="A143" i="28"/>
  <c r="A144" i="28"/>
  <c r="A145" i="28"/>
  <c r="A146" i="28"/>
  <c r="A147" i="28"/>
  <c r="A148" i="28"/>
  <c r="A149" i="28"/>
  <c r="A150" i="28"/>
  <c r="A151" i="28"/>
  <c r="A123" i="28"/>
  <c r="A124" i="28"/>
  <c r="A125" i="28"/>
  <c r="A126" i="28"/>
  <c r="A127" i="28"/>
  <c r="A128" i="28"/>
  <c r="A129" i="28"/>
  <c r="A130" i="28"/>
  <c r="A131" i="28"/>
  <c r="A132" i="28"/>
  <c r="A133" i="28"/>
  <c r="A134" i="28"/>
  <c r="A106" i="28"/>
  <c r="A107" i="28"/>
  <c r="A108" i="28"/>
  <c r="A109" i="28"/>
  <c r="A110" i="28"/>
  <c r="A111" i="28"/>
  <c r="A112" i="28"/>
  <c r="A113" i="28"/>
  <c r="A114" i="28"/>
  <c r="A115" i="28"/>
  <c r="A116" i="28"/>
  <c r="A117" i="28"/>
  <c r="A89" i="28"/>
  <c r="A90" i="28"/>
  <c r="A91" i="28"/>
  <c r="A92" i="28"/>
  <c r="A93" i="28"/>
  <c r="A94" i="28"/>
  <c r="A95" i="28"/>
  <c r="A96" i="28"/>
  <c r="A97" i="28"/>
  <c r="A98" i="28"/>
  <c r="A99" i="28"/>
  <c r="A100" i="28"/>
  <c r="A72" i="28"/>
  <c r="A73" i="28"/>
  <c r="A74" i="28"/>
  <c r="A75" i="28"/>
  <c r="A76" i="28"/>
  <c r="A77" i="28"/>
  <c r="A78" i="28"/>
  <c r="A79" i="28"/>
  <c r="A80" i="28"/>
  <c r="A81" i="28"/>
  <c r="A82" i="28"/>
  <c r="A83" i="28"/>
  <c r="A55" i="28"/>
  <c r="A56" i="28"/>
  <c r="A57" i="28"/>
  <c r="A58" i="28"/>
  <c r="A59" i="28"/>
  <c r="A60" i="28"/>
  <c r="A61" i="28"/>
  <c r="A62" i="28"/>
  <c r="A63" i="28"/>
  <c r="A64" i="28"/>
  <c r="A65" i="28"/>
  <c r="A66" i="28"/>
  <c r="A38" i="28"/>
  <c r="A39" i="28"/>
  <c r="A40" i="28"/>
  <c r="A41" i="28"/>
  <c r="A42" i="28"/>
  <c r="A43" i="28"/>
  <c r="A44" i="28"/>
  <c r="A45" i="28"/>
  <c r="A46" i="28"/>
  <c r="A47" i="28"/>
  <c r="A48" i="28"/>
  <c r="A49" i="28"/>
  <c r="A21" i="28"/>
  <c r="A22" i="28"/>
  <c r="A23" i="28"/>
  <c r="A24" i="28"/>
  <c r="A25" i="28"/>
  <c r="A26" i="28"/>
  <c r="A27" i="28"/>
  <c r="A28" i="28"/>
  <c r="A29" i="28"/>
  <c r="A30" i="28"/>
  <c r="A31" i="28"/>
  <c r="A32" i="28"/>
  <c r="A4" i="28"/>
  <c r="A5" i="28"/>
  <c r="A6" i="28"/>
  <c r="A7" i="28"/>
  <c r="A8" i="28"/>
  <c r="A9" i="28"/>
  <c r="A10" i="28"/>
  <c r="A11" i="28"/>
  <c r="A12" i="28"/>
  <c r="A13" i="28"/>
  <c r="A14" i="28"/>
  <c r="A15" i="28"/>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15" i="13"/>
  <c r="A1814" i="13"/>
  <c r="A1813"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769" i="13"/>
  <c r="A1768" i="13"/>
  <c r="A1767"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23" i="13"/>
  <c r="A1722" i="13"/>
  <c r="A1721"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677" i="13"/>
  <c r="A1676" i="13"/>
  <c r="A1675"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31" i="13"/>
  <c r="A1630" i="13"/>
  <c r="A1629"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585" i="13"/>
  <c r="A1584" i="13"/>
  <c r="A1583"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39" i="13"/>
  <c r="A1538" i="13"/>
  <c r="A1537"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493" i="13"/>
  <c r="A1492" i="13"/>
  <c r="A1491"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47" i="13"/>
  <c r="A1446" i="13"/>
  <c r="A1445" i="13"/>
  <c r="A1438"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01" i="13"/>
  <c r="A1400" i="13"/>
  <c r="A1399"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55" i="13"/>
  <c r="A1354" i="13"/>
  <c r="A1353" i="13"/>
  <c r="A1308"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09" i="13"/>
  <c r="A1307"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263" i="13"/>
  <c r="A1262" i="13"/>
  <c r="A1261"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17" i="13"/>
  <c r="A1216" i="13"/>
  <c r="A1215"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171" i="13"/>
  <c r="A1170" i="13"/>
  <c r="A1169"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25" i="13"/>
  <c r="A1124" i="13"/>
  <c r="A1123"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079" i="13"/>
  <c r="A1078" i="13"/>
  <c r="A1077"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35" i="13"/>
  <c r="A1034" i="13"/>
  <c r="A1033" i="13"/>
  <c r="A1032" i="13"/>
  <c r="A1031"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989" i="13"/>
  <c r="A988" i="13"/>
  <c r="A987" i="13"/>
  <c r="A986" i="13"/>
  <c r="A985"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43" i="13"/>
  <c r="A942" i="13"/>
  <c r="A941" i="13"/>
  <c r="A940" i="13"/>
  <c r="A939"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897" i="13"/>
  <c r="A896" i="13"/>
  <c r="A895" i="13"/>
  <c r="A894" i="13"/>
  <c r="A893"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51" i="13"/>
  <c r="A850" i="13"/>
  <c r="A849" i="13"/>
  <c r="A848" i="13"/>
  <c r="A847"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04" i="13"/>
  <c r="A803" i="13"/>
  <c r="A802" i="13"/>
  <c r="A801" i="13"/>
  <c r="B1810" i="13"/>
  <c r="B1764" i="13"/>
  <c r="B1718" i="13"/>
  <c r="B1672" i="13"/>
  <c r="B1626" i="13"/>
  <c r="B1580" i="13"/>
  <c r="B1534" i="13"/>
  <c r="F1854" i="13"/>
  <c r="D1854" i="13"/>
  <c r="B1854" i="13"/>
  <c r="G1853" i="13"/>
  <c r="I44" i="4" s="1"/>
  <c r="F1853" i="13"/>
  <c r="H44" i="4" s="1"/>
  <c r="E1853" i="13"/>
  <c r="F44" i="4" s="1"/>
  <c r="D1853" i="13"/>
  <c r="E44" i="4" s="1"/>
  <c r="C1853" i="13"/>
  <c r="C44" i="4" s="1"/>
  <c r="B1853" i="13"/>
  <c r="B44" i="4" s="1"/>
  <c r="F1808" i="13"/>
  <c r="D1808" i="13"/>
  <c r="B1808" i="13"/>
  <c r="G1807" i="13"/>
  <c r="I43" i="4" s="1"/>
  <c r="F1807" i="13"/>
  <c r="H43" i="4" s="1"/>
  <c r="E1807" i="13"/>
  <c r="F43" i="4" s="1"/>
  <c r="D1807" i="13"/>
  <c r="E43" i="4" s="1"/>
  <c r="C1807" i="13"/>
  <c r="C43" i="4" s="1"/>
  <c r="B1807" i="13"/>
  <c r="B43" i="4" s="1"/>
  <c r="F1762" i="13"/>
  <c r="D1762" i="13"/>
  <c r="B1762" i="13"/>
  <c r="G1761" i="13"/>
  <c r="I42" i="4" s="1"/>
  <c r="F1761" i="13"/>
  <c r="H42" i="4" s="1"/>
  <c r="E1761" i="13"/>
  <c r="F42" i="4" s="1"/>
  <c r="D1761" i="13"/>
  <c r="E42" i="4" s="1"/>
  <c r="C1761" i="13"/>
  <c r="C42" i="4" s="1"/>
  <c r="B1761" i="13"/>
  <c r="B42" i="4" s="1"/>
  <c r="F1716" i="13"/>
  <c r="D1716" i="13"/>
  <c r="B1716" i="13"/>
  <c r="G1715" i="13"/>
  <c r="I41" i="4" s="1"/>
  <c r="F1715" i="13"/>
  <c r="H41" i="4" s="1"/>
  <c r="E1715" i="13"/>
  <c r="F41" i="4" s="1"/>
  <c r="D1715" i="13"/>
  <c r="E41" i="4" s="1"/>
  <c r="C1715" i="13"/>
  <c r="C41" i="4" s="1"/>
  <c r="B1715" i="13"/>
  <c r="B41" i="4" s="1"/>
  <c r="F1670" i="13"/>
  <c r="D1670" i="13"/>
  <c r="B1670" i="13"/>
  <c r="G1669" i="13"/>
  <c r="I40" i="4" s="1"/>
  <c r="F1669" i="13"/>
  <c r="H40" i="4" s="1"/>
  <c r="E1669" i="13"/>
  <c r="F40" i="4" s="1"/>
  <c r="D1669" i="13"/>
  <c r="E40" i="4" s="1"/>
  <c r="C1669" i="13"/>
  <c r="C40" i="4" s="1"/>
  <c r="B1669" i="13"/>
  <c r="B40" i="4" s="1"/>
  <c r="F1624" i="13"/>
  <c r="D1624" i="13"/>
  <c r="B1624" i="13"/>
  <c r="G1623" i="13"/>
  <c r="I39" i="4" s="1"/>
  <c r="F1623" i="13"/>
  <c r="H39" i="4" s="1"/>
  <c r="E1623" i="13"/>
  <c r="F39" i="4" s="1"/>
  <c r="D1623" i="13"/>
  <c r="E39" i="4" s="1"/>
  <c r="C1623" i="13"/>
  <c r="C39" i="4" s="1"/>
  <c r="B1623" i="13"/>
  <c r="B39" i="4" s="1"/>
  <c r="F1578" i="13"/>
  <c r="D1578" i="13"/>
  <c r="B1578" i="13"/>
  <c r="G1577" i="13"/>
  <c r="I38" i="4" s="1"/>
  <c r="F1577" i="13"/>
  <c r="H38" i="4" s="1"/>
  <c r="E1577" i="13"/>
  <c r="F38" i="4" s="1"/>
  <c r="D1577" i="13"/>
  <c r="E38" i="4" s="1"/>
  <c r="C1577" i="13"/>
  <c r="C38" i="4" s="1"/>
  <c r="B1577" i="13"/>
  <c r="B38" i="4" s="1"/>
  <c r="B1488" i="13"/>
  <c r="B1442" i="13"/>
  <c r="B1396" i="13"/>
  <c r="B1350" i="13"/>
  <c r="B1304" i="13"/>
  <c r="B1258" i="13"/>
  <c r="B1212" i="13"/>
  <c r="F1532" i="13"/>
  <c r="D1532" i="13"/>
  <c r="B1532" i="13"/>
  <c r="G1531" i="13"/>
  <c r="I37" i="4" s="1"/>
  <c r="F1531" i="13"/>
  <c r="H37" i="4" s="1"/>
  <c r="E1531" i="13"/>
  <c r="F37" i="4" s="1"/>
  <c r="D1531" i="13"/>
  <c r="E37" i="4" s="1"/>
  <c r="C1531" i="13"/>
  <c r="C37" i="4" s="1"/>
  <c r="B1531" i="13"/>
  <c r="B37" i="4" s="1"/>
  <c r="F1486" i="13"/>
  <c r="D1486" i="13"/>
  <c r="B1486" i="13"/>
  <c r="G1485" i="13"/>
  <c r="I36" i="4" s="1"/>
  <c r="F1485" i="13"/>
  <c r="H36" i="4" s="1"/>
  <c r="E1485" i="13"/>
  <c r="F36" i="4" s="1"/>
  <c r="D1485" i="13"/>
  <c r="E36" i="4" s="1"/>
  <c r="C1485" i="13"/>
  <c r="C36" i="4" s="1"/>
  <c r="B1485" i="13"/>
  <c r="B36" i="4" s="1"/>
  <c r="F1440" i="13"/>
  <c r="D1440" i="13"/>
  <c r="B1440" i="13"/>
  <c r="G1439" i="13"/>
  <c r="I35" i="4" s="1"/>
  <c r="F1439" i="13"/>
  <c r="H35" i="4" s="1"/>
  <c r="E1439" i="13"/>
  <c r="F35" i="4" s="1"/>
  <c r="D1439" i="13"/>
  <c r="E35" i="4" s="1"/>
  <c r="C1439" i="13"/>
  <c r="C35" i="4" s="1"/>
  <c r="B1439" i="13"/>
  <c r="B35" i="4" s="1"/>
  <c r="F1394" i="13"/>
  <c r="D1394" i="13"/>
  <c r="B1394" i="13"/>
  <c r="G1393" i="13"/>
  <c r="I34" i="4" s="1"/>
  <c r="F1393" i="13"/>
  <c r="H34" i="4" s="1"/>
  <c r="E1393" i="13"/>
  <c r="F34" i="4" s="1"/>
  <c r="D1393" i="13"/>
  <c r="E34" i="4" s="1"/>
  <c r="C1393" i="13"/>
  <c r="C34" i="4" s="1"/>
  <c r="B1393" i="13"/>
  <c r="B34" i="4" s="1"/>
  <c r="F1348" i="13"/>
  <c r="D1348" i="13"/>
  <c r="B1348" i="13"/>
  <c r="G1347" i="13"/>
  <c r="I33" i="4" s="1"/>
  <c r="F1347" i="13"/>
  <c r="H33" i="4" s="1"/>
  <c r="E1347" i="13"/>
  <c r="F33" i="4" s="1"/>
  <c r="D1347" i="13"/>
  <c r="E33" i="4" s="1"/>
  <c r="C1347" i="13"/>
  <c r="C33" i="4" s="1"/>
  <c r="B1347" i="13"/>
  <c r="B33" i="4" s="1"/>
  <c r="F1302" i="13"/>
  <c r="D1302" i="13"/>
  <c r="B1302" i="13"/>
  <c r="G1301" i="13"/>
  <c r="I32" i="4" s="1"/>
  <c r="F1301" i="13"/>
  <c r="H32" i="4" s="1"/>
  <c r="E1301" i="13"/>
  <c r="F32" i="4" s="1"/>
  <c r="D1301" i="13"/>
  <c r="E32" i="4" s="1"/>
  <c r="C1301" i="13"/>
  <c r="C32" i="4" s="1"/>
  <c r="B1301" i="13"/>
  <c r="B32" i="4" s="1"/>
  <c r="F1256" i="13"/>
  <c r="D1256" i="13"/>
  <c r="B1256" i="13"/>
  <c r="G1255" i="13"/>
  <c r="I31" i="4" s="1"/>
  <c r="F1255" i="13"/>
  <c r="H31" i="4" s="1"/>
  <c r="E1255" i="13"/>
  <c r="F31" i="4" s="1"/>
  <c r="D1255" i="13"/>
  <c r="E31" i="4" s="1"/>
  <c r="C1255" i="13"/>
  <c r="C31" i="4" s="1"/>
  <c r="B1255" i="13"/>
  <c r="B31" i="4" s="1"/>
  <c r="B1166" i="13"/>
  <c r="F1210" i="13"/>
  <c r="D1210" i="13"/>
  <c r="B1210" i="13"/>
  <c r="G1209" i="13"/>
  <c r="I30" i="4" s="1"/>
  <c r="F1209" i="13"/>
  <c r="H30" i="4" s="1"/>
  <c r="E1209" i="13"/>
  <c r="F30" i="4" s="1"/>
  <c r="D1209" i="13"/>
  <c r="E30" i="4" s="1"/>
  <c r="C1209" i="13"/>
  <c r="C30" i="4" s="1"/>
  <c r="B1209" i="13"/>
  <c r="B30" i="4" s="1"/>
  <c r="B1120" i="13"/>
  <c r="B1074" i="13"/>
  <c r="B1028" i="13"/>
  <c r="B982" i="13"/>
  <c r="B936" i="13"/>
  <c r="B890" i="13"/>
  <c r="B844" i="13"/>
  <c r="B79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58" i="13"/>
  <c r="A757" i="13"/>
  <c r="A756" i="13"/>
  <c r="A755" i="13"/>
  <c r="B752"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10" i="13"/>
  <c r="A709" i="13"/>
  <c r="B706" i="13"/>
  <c r="B660"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564" i="13"/>
  <c r="A554" i="13"/>
  <c r="A555" i="13"/>
  <c r="A556" i="13"/>
  <c r="A557" i="13"/>
  <c r="A558" i="13"/>
  <c r="A559" i="13"/>
  <c r="A560" i="13"/>
  <c r="A561" i="13"/>
  <c r="A562" i="13"/>
  <c r="A563"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22" i="13"/>
  <c r="A423" i="13"/>
  <c r="A424" i="13"/>
  <c r="A425" i="13"/>
  <c r="A426"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24" i="13"/>
  <c r="A325" i="13"/>
  <c r="A326" i="13"/>
  <c r="A327" i="13"/>
  <c r="A328" i="13"/>
  <c r="A329" i="13"/>
  <c r="A330" i="13"/>
  <c r="A331" i="13"/>
  <c r="A332" i="13"/>
  <c r="A333" i="13"/>
  <c r="A334"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35" i="13"/>
  <c r="A236" i="13"/>
  <c r="A237" i="13"/>
  <c r="A238" i="13"/>
  <c r="A239" i="13"/>
  <c r="A240" i="13"/>
  <c r="A241" i="13"/>
  <c r="A242"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58" i="13"/>
  <c r="A159" i="13"/>
  <c r="A160" i="13"/>
  <c r="A161" i="13"/>
  <c r="A162" i="13"/>
  <c r="A145" i="13"/>
  <c r="A146" i="13"/>
  <c r="A147" i="13"/>
  <c r="A148" i="13"/>
  <c r="A149" i="13"/>
  <c r="A150"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F60" i="13"/>
  <c r="D60" i="13"/>
  <c r="B60" i="13"/>
  <c r="B106" i="13"/>
  <c r="A100" i="13"/>
  <c r="A101" i="13"/>
  <c r="A102" i="13"/>
  <c r="A103" i="13"/>
  <c r="A104" i="13"/>
  <c r="A82" i="13"/>
  <c r="A83" i="13"/>
  <c r="A84" i="13"/>
  <c r="A85" i="13"/>
  <c r="A86" i="13"/>
  <c r="A87" i="13"/>
  <c r="A88" i="13"/>
  <c r="A89" i="13"/>
  <c r="A90" i="13"/>
  <c r="A91" i="13"/>
  <c r="A92" i="13"/>
  <c r="A93" i="13"/>
  <c r="A94" i="13"/>
  <c r="A95" i="13"/>
  <c r="A96" i="13"/>
  <c r="A97" i="13"/>
  <c r="A98" i="13"/>
  <c r="A99" i="13"/>
  <c r="A67" i="13"/>
  <c r="A68" i="13"/>
  <c r="A69" i="13"/>
  <c r="A70" i="13"/>
  <c r="A71" i="13"/>
  <c r="A72" i="13"/>
  <c r="A73" i="13"/>
  <c r="A74" i="13"/>
  <c r="A75" i="13"/>
  <c r="A76" i="13"/>
  <c r="A77" i="13"/>
  <c r="A78" i="13"/>
  <c r="A79" i="13"/>
  <c r="A80" i="13"/>
  <c r="A81" i="13"/>
  <c r="F1164" i="13"/>
  <c r="D1164" i="13"/>
  <c r="B1164" i="13"/>
  <c r="G1163" i="13"/>
  <c r="I29" i="4" s="1"/>
  <c r="F1163" i="13"/>
  <c r="H29" i="4" s="1"/>
  <c r="E1163" i="13"/>
  <c r="F29" i="4" s="1"/>
  <c r="D1163" i="13"/>
  <c r="E29" i="4" s="1"/>
  <c r="C1163" i="13"/>
  <c r="C29" i="4" s="1"/>
  <c r="B1163" i="13"/>
  <c r="B29" i="4" s="1"/>
  <c r="F1118" i="13"/>
  <c r="D1118" i="13"/>
  <c r="B1118" i="13"/>
  <c r="G1117" i="13"/>
  <c r="I28" i="4" s="1"/>
  <c r="F1117" i="13"/>
  <c r="H28" i="4" s="1"/>
  <c r="E1117" i="13"/>
  <c r="F28" i="4" s="1"/>
  <c r="D1117" i="13"/>
  <c r="E28" i="4" s="1"/>
  <c r="C1117" i="13"/>
  <c r="C28" i="4" s="1"/>
  <c r="B1117" i="13"/>
  <c r="B28" i="4" s="1"/>
  <c r="F1072" i="13"/>
  <c r="D1072" i="13"/>
  <c r="B1072" i="13"/>
  <c r="G1071" i="13"/>
  <c r="I27" i="4" s="1"/>
  <c r="F1071" i="13"/>
  <c r="H27" i="4" s="1"/>
  <c r="E1071" i="13"/>
  <c r="F27" i="4" s="1"/>
  <c r="D1071" i="13"/>
  <c r="E27" i="4" s="1"/>
  <c r="C1071" i="13"/>
  <c r="C27" i="4" s="1"/>
  <c r="B1071" i="13"/>
  <c r="B27" i="4" s="1"/>
  <c r="F1026" i="13"/>
  <c r="D1026" i="13"/>
  <c r="B1026" i="13"/>
  <c r="G1025" i="13"/>
  <c r="I26" i="4" s="1"/>
  <c r="F1025" i="13"/>
  <c r="H26" i="4" s="1"/>
  <c r="E1025" i="13"/>
  <c r="F26" i="4" s="1"/>
  <c r="D1025" i="13"/>
  <c r="E26" i="4" s="1"/>
  <c r="C1025" i="13"/>
  <c r="C26" i="4" s="1"/>
  <c r="B1025" i="13"/>
  <c r="B26" i="4" s="1"/>
  <c r="F980" i="13"/>
  <c r="D980" i="13"/>
  <c r="B980" i="13"/>
  <c r="G979" i="13"/>
  <c r="I25" i="4" s="1"/>
  <c r="F979" i="13"/>
  <c r="H25" i="4" s="1"/>
  <c r="E979" i="13"/>
  <c r="F25" i="4" s="1"/>
  <c r="D979" i="13"/>
  <c r="E25" i="4" s="1"/>
  <c r="C979" i="13"/>
  <c r="C25" i="4" s="1"/>
  <c r="B979" i="13"/>
  <c r="B25" i="4" s="1"/>
  <c r="F934" i="13"/>
  <c r="D934" i="13"/>
  <c r="B934" i="13"/>
  <c r="G933" i="13"/>
  <c r="I24" i="4" s="1"/>
  <c r="F933" i="13"/>
  <c r="H24" i="4" s="1"/>
  <c r="E933" i="13"/>
  <c r="F24" i="4" s="1"/>
  <c r="D933" i="13"/>
  <c r="E24" i="4" s="1"/>
  <c r="C933" i="13"/>
  <c r="C24" i="4" s="1"/>
  <c r="B933" i="13"/>
  <c r="B24" i="4" s="1"/>
  <c r="F888" i="13"/>
  <c r="D888" i="13"/>
  <c r="B888" i="13"/>
  <c r="G887" i="13"/>
  <c r="I23" i="4" s="1"/>
  <c r="F887" i="13"/>
  <c r="H23" i="4" s="1"/>
  <c r="E887" i="13"/>
  <c r="F23" i="4" s="1"/>
  <c r="D887" i="13"/>
  <c r="E23" i="4" s="1"/>
  <c r="C887" i="13"/>
  <c r="C23" i="4" s="1"/>
  <c r="B887" i="13"/>
  <c r="B23" i="4" s="1"/>
  <c r="F842" i="13"/>
  <c r="D842" i="13"/>
  <c r="B842" i="13"/>
  <c r="G841" i="13"/>
  <c r="I22" i="4" s="1"/>
  <c r="F841" i="13"/>
  <c r="H22" i="4" s="1"/>
  <c r="E841" i="13"/>
  <c r="F22" i="4" s="1"/>
  <c r="D841" i="13"/>
  <c r="E22" i="4" s="1"/>
  <c r="C841" i="13"/>
  <c r="C22" i="4" s="1"/>
  <c r="B841" i="13"/>
  <c r="B22" i="4" s="1"/>
  <c r="F796" i="13"/>
  <c r="D796" i="13"/>
  <c r="B796" i="13"/>
  <c r="G795" i="13"/>
  <c r="I21" i="4" s="1"/>
  <c r="F795" i="13"/>
  <c r="H21" i="4" s="1"/>
  <c r="E795" i="13"/>
  <c r="F21" i="4" s="1"/>
  <c r="D795" i="13"/>
  <c r="E21" i="4" s="1"/>
  <c r="C795" i="13"/>
  <c r="C21" i="4" s="1"/>
  <c r="B795" i="13"/>
  <c r="B21" i="4" s="1"/>
  <c r="F750" i="13"/>
  <c r="D750" i="13"/>
  <c r="B750" i="13"/>
  <c r="G749" i="13"/>
  <c r="I20" i="4" s="1"/>
  <c r="F749" i="13"/>
  <c r="H20" i="4" s="1"/>
  <c r="E749" i="13"/>
  <c r="F20" i="4" s="1"/>
  <c r="D749" i="13"/>
  <c r="E20" i="4" s="1"/>
  <c r="C749" i="13"/>
  <c r="C20" i="4" s="1"/>
  <c r="B749" i="13"/>
  <c r="B20" i="4" s="1"/>
  <c r="G59" i="13"/>
  <c r="I5" i="4" s="1"/>
  <c r="F59" i="13"/>
  <c r="H5" i="4" s="1"/>
  <c r="E59" i="13"/>
  <c r="F5" i="4" s="1"/>
  <c r="D59" i="13"/>
  <c r="E5" i="4" s="1"/>
  <c r="C59" i="13"/>
  <c r="B59" i="13"/>
  <c r="A43" i="13"/>
  <c r="A44" i="13"/>
  <c r="A45" i="13"/>
  <c r="A46" i="13"/>
  <c r="A47" i="13"/>
  <c r="A48" i="13"/>
  <c r="A49" i="13"/>
  <c r="A50" i="13"/>
  <c r="A51" i="13"/>
  <c r="A52" i="13"/>
  <c r="A53" i="13"/>
  <c r="A54" i="13"/>
  <c r="A55" i="13"/>
  <c r="A56" i="13"/>
  <c r="A57" i="13"/>
  <c r="A58" i="13"/>
  <c r="A23" i="13"/>
  <c r="A24" i="13"/>
  <c r="A25" i="13"/>
  <c r="A26" i="13"/>
  <c r="A27" i="13"/>
  <c r="A28" i="13"/>
  <c r="A29" i="13"/>
  <c r="A30" i="13"/>
  <c r="A31" i="13"/>
  <c r="A32" i="13"/>
  <c r="A33" i="13"/>
  <c r="A34" i="13"/>
  <c r="A35" i="13"/>
  <c r="A36" i="13"/>
  <c r="A37" i="13"/>
  <c r="A38" i="13"/>
  <c r="A39" i="13"/>
  <c r="A40" i="13"/>
  <c r="A41" i="13"/>
  <c r="A42" i="13"/>
  <c r="B225" i="28"/>
  <c r="B226" i="28"/>
  <c r="B227" i="28"/>
  <c r="B228" i="28"/>
  <c r="B229" i="28"/>
  <c r="B230" i="28"/>
  <c r="B231" i="28"/>
  <c r="B232" i="28"/>
  <c r="B233" i="28"/>
  <c r="B234" i="28"/>
  <c r="B235" i="28"/>
  <c r="B236" i="28"/>
  <c r="B237" i="28"/>
  <c r="A225" i="28"/>
  <c r="E238" i="28"/>
  <c r="D238" i="28"/>
  <c r="C238" i="28"/>
  <c r="F237" i="28"/>
  <c r="F236" i="28"/>
  <c r="F235" i="28"/>
  <c r="F234" i="28"/>
  <c r="F233" i="28"/>
  <c r="F232" i="28"/>
  <c r="F231" i="28"/>
  <c r="F230" i="28"/>
  <c r="F229" i="28"/>
  <c r="F228" i="28"/>
  <c r="F227" i="28"/>
  <c r="F226" i="28"/>
  <c r="F225" i="28"/>
  <c r="B207" i="28"/>
  <c r="B208" i="28"/>
  <c r="B209" i="28"/>
  <c r="B210" i="28"/>
  <c r="B211" i="28"/>
  <c r="B212" i="28"/>
  <c r="B213" i="28"/>
  <c r="B214" i="28"/>
  <c r="B215" i="28"/>
  <c r="B216" i="28"/>
  <c r="B217" i="28"/>
  <c r="B218" i="28"/>
  <c r="B219" i="28"/>
  <c r="F216" i="28"/>
  <c r="F217" i="28"/>
  <c r="B173" i="28"/>
  <c r="B174" i="28"/>
  <c r="B175" i="28"/>
  <c r="B176" i="28"/>
  <c r="B177" i="28"/>
  <c r="B178" i="28"/>
  <c r="B179" i="28"/>
  <c r="B180" i="28"/>
  <c r="B181" i="28"/>
  <c r="B182" i="28"/>
  <c r="B183" i="28"/>
  <c r="B184" i="28"/>
  <c r="B185" i="28"/>
  <c r="B156" i="28"/>
  <c r="B157" i="28"/>
  <c r="B158" i="28"/>
  <c r="B159" i="28"/>
  <c r="B160" i="28"/>
  <c r="B161" i="28"/>
  <c r="B162" i="28"/>
  <c r="B163" i="28"/>
  <c r="B164" i="28"/>
  <c r="B165" i="28"/>
  <c r="B166" i="28"/>
  <c r="B167" i="28"/>
  <c r="B168" i="28"/>
  <c r="B139" i="28"/>
  <c r="B140" i="28"/>
  <c r="B141" i="28"/>
  <c r="B142" i="28"/>
  <c r="B143" i="28"/>
  <c r="B144" i="28"/>
  <c r="B145" i="28"/>
  <c r="B146" i="28"/>
  <c r="B147" i="28"/>
  <c r="B148" i="28"/>
  <c r="B149" i="28"/>
  <c r="B150" i="28"/>
  <c r="B151" i="28"/>
  <c r="B122" i="28"/>
  <c r="B123" i="28"/>
  <c r="B124" i="28"/>
  <c r="B125" i="28"/>
  <c r="B126" i="28"/>
  <c r="B127" i="28"/>
  <c r="B128" i="28"/>
  <c r="B129" i="28"/>
  <c r="B130" i="28"/>
  <c r="B131" i="28"/>
  <c r="B132" i="28"/>
  <c r="B133" i="28"/>
  <c r="B134" i="28"/>
  <c r="B3" i="28"/>
  <c r="B4" i="28"/>
  <c r="B5" i="28"/>
  <c r="B6" i="28"/>
  <c r="B7" i="28"/>
  <c r="B8" i="28"/>
  <c r="B9" i="28"/>
  <c r="B11" i="28"/>
  <c r="B12" i="28"/>
  <c r="B13" i="28"/>
  <c r="B14" i="28"/>
  <c r="B15" i="28"/>
  <c r="B20" i="28"/>
  <c r="B23" i="28"/>
  <c r="B24" i="28"/>
  <c r="B25" i="28"/>
  <c r="B26" i="28"/>
  <c r="B28" i="28"/>
  <c r="B29" i="28"/>
  <c r="B30" i="28"/>
  <c r="B31" i="28"/>
  <c r="B32" i="28"/>
  <c r="B37" i="28"/>
  <c r="B38" i="28"/>
  <c r="B39" i="28"/>
  <c r="B40" i="28"/>
  <c r="B41" i="28"/>
  <c r="B42" i="28"/>
  <c r="B43" i="28"/>
  <c r="B44" i="28"/>
  <c r="B45" i="28"/>
  <c r="B46" i="28"/>
  <c r="B47" i="28"/>
  <c r="B48" i="28"/>
  <c r="B49" i="28"/>
  <c r="B54" i="28"/>
  <c r="B55" i="28"/>
  <c r="B56" i="28"/>
  <c r="B57" i="28"/>
  <c r="B58" i="28"/>
  <c r="B59" i="28"/>
  <c r="B60" i="28"/>
  <c r="B61" i="28"/>
  <c r="B62" i="28"/>
  <c r="B63" i="28"/>
  <c r="B64" i="28"/>
  <c r="B65" i="28"/>
  <c r="B66" i="28"/>
  <c r="B71" i="28"/>
  <c r="B72" i="28"/>
  <c r="B73" i="28"/>
  <c r="B74" i="28"/>
  <c r="B75" i="28"/>
  <c r="B76" i="28"/>
  <c r="B77" i="28"/>
  <c r="B78" i="28"/>
  <c r="B79" i="28"/>
  <c r="B80" i="28"/>
  <c r="B81" i="28"/>
  <c r="B82" i="28"/>
  <c r="B83" i="28"/>
  <c r="B88" i="28"/>
  <c r="B89" i="28"/>
  <c r="B90" i="28"/>
  <c r="B91" i="28"/>
  <c r="B92" i="28"/>
  <c r="B93" i="28"/>
  <c r="B94" i="28"/>
  <c r="B95" i="28"/>
  <c r="B96" i="28"/>
  <c r="B97" i="28"/>
  <c r="B98" i="28"/>
  <c r="B99" i="28"/>
  <c r="B100" i="28"/>
  <c r="B105" i="28"/>
  <c r="B106" i="28"/>
  <c r="B107" i="28"/>
  <c r="B108" i="28"/>
  <c r="B109" i="28"/>
  <c r="B110" i="28"/>
  <c r="B111" i="28"/>
  <c r="B112" i="28"/>
  <c r="B113" i="28"/>
  <c r="B114" i="28"/>
  <c r="B116" i="28"/>
  <c r="B117" i="28"/>
  <c r="F182" i="28"/>
  <c r="F183" i="28"/>
  <c r="F165" i="28"/>
  <c r="F166" i="28"/>
  <c r="F148" i="28"/>
  <c r="F149" i="28"/>
  <c r="F131" i="28"/>
  <c r="F132" i="28"/>
  <c r="F114" i="28"/>
  <c r="F115" i="28"/>
  <c r="F97" i="28"/>
  <c r="F98" i="28"/>
  <c r="F80" i="28"/>
  <c r="F81" i="28"/>
  <c r="F64" i="28"/>
  <c r="F65" i="28"/>
  <c r="F49" i="28"/>
  <c r="F48" i="28"/>
  <c r="F32" i="28"/>
  <c r="F31" i="28"/>
  <c r="F15" i="28"/>
  <c r="F14" i="28"/>
  <c r="F11" i="28"/>
  <c r="E24" i="31" l="1"/>
  <c r="D23" i="31"/>
  <c r="E14" i="29"/>
  <c r="C67" i="31"/>
  <c r="F578" i="28"/>
  <c r="E13" i="29"/>
  <c r="F203" i="28"/>
  <c r="F680" i="28"/>
  <c r="F663" i="28"/>
  <c r="F646" i="28"/>
  <c r="F629" i="28"/>
  <c r="F612" i="28"/>
  <c r="F595" i="28"/>
  <c r="F561" i="28"/>
  <c r="F544" i="28"/>
  <c r="F527" i="28"/>
  <c r="F510" i="28"/>
  <c r="F493" i="28"/>
  <c r="F476" i="28"/>
  <c r="F459" i="28"/>
  <c r="F442" i="28"/>
  <c r="F425" i="28"/>
  <c r="F408" i="28"/>
  <c r="F391" i="28"/>
  <c r="F374" i="28"/>
  <c r="F357" i="28"/>
  <c r="F340" i="28"/>
  <c r="F323" i="28"/>
  <c r="F306" i="28"/>
  <c r="F289" i="28"/>
  <c r="F272" i="28"/>
  <c r="F255" i="28"/>
  <c r="F238" i="28"/>
  <c r="D31" i="4"/>
  <c r="D33" i="4"/>
  <c r="A665" i="13"/>
  <c r="A666" i="13"/>
  <c r="A667" i="13"/>
  <c r="A664" i="13"/>
  <c r="A663" i="13"/>
  <c r="A619" i="13"/>
  <c r="A620" i="13"/>
  <c r="A621" i="13"/>
  <c r="A618" i="13"/>
  <c r="A617" i="13"/>
  <c r="A573" i="13"/>
  <c r="A574" i="13"/>
  <c r="A575" i="13"/>
  <c r="A572" i="13"/>
  <c r="A571" i="13"/>
  <c r="A527" i="13"/>
  <c r="A528" i="13"/>
  <c r="A529" i="13"/>
  <c r="A526" i="13"/>
  <c r="A525" i="13"/>
  <c r="A481" i="13"/>
  <c r="A482" i="13"/>
  <c r="A483" i="13"/>
  <c r="A480" i="13"/>
  <c r="A479" i="13"/>
  <c r="A435" i="13"/>
  <c r="A436" i="13"/>
  <c r="A437" i="13"/>
  <c r="A434" i="13"/>
  <c r="A433" i="13"/>
  <c r="A389" i="13"/>
  <c r="A390" i="13"/>
  <c r="A391" i="13"/>
  <c r="A388" i="13"/>
  <c r="A387" i="13"/>
  <c r="A343" i="13"/>
  <c r="A344" i="13"/>
  <c r="A345" i="13"/>
  <c r="A342" i="13"/>
  <c r="A341" i="13"/>
  <c r="A297" i="13"/>
  <c r="A298" i="13"/>
  <c r="A299" i="13"/>
  <c r="A296" i="13"/>
  <c r="A295" i="13"/>
  <c r="A251" i="13"/>
  <c r="A252" i="13"/>
  <c r="A250" i="13"/>
  <c r="A249" i="13"/>
  <c r="A205" i="13"/>
  <c r="A206" i="13"/>
  <c r="A204" i="13"/>
  <c r="A203" i="13"/>
  <c r="A157" i="13"/>
  <c r="A113" i="13"/>
  <c r="A114" i="13"/>
  <c r="A115" i="13"/>
  <c r="A116" i="13"/>
  <c r="A112" i="13"/>
  <c r="A111" i="13"/>
  <c r="A66" i="13"/>
  <c r="A65" i="13"/>
  <c r="A22" i="13"/>
  <c r="A21" i="13"/>
  <c r="A20" i="13"/>
  <c r="A19" i="13"/>
  <c r="B16" i="13"/>
  <c r="B568" i="13"/>
  <c r="B614" i="13"/>
  <c r="B522" i="13"/>
  <c r="B476" i="13"/>
  <c r="B430" i="13"/>
  <c r="B384" i="13"/>
  <c r="B338" i="13"/>
  <c r="B292" i="13"/>
  <c r="B246" i="13"/>
  <c r="B200" i="13"/>
  <c r="B62" i="13"/>
  <c r="B154" i="13"/>
  <c r="B108" i="13"/>
  <c r="B31" i="31" l="1"/>
  <c r="R30" i="31"/>
  <c r="Q30" i="31"/>
  <c r="P30" i="31"/>
  <c r="O30" i="31"/>
  <c r="N30" i="31"/>
  <c r="M30" i="31"/>
  <c r="L30" i="31"/>
  <c r="K30" i="31"/>
  <c r="J30" i="31"/>
  <c r="I30" i="31"/>
  <c r="H30" i="31"/>
  <c r="C40" i="31"/>
  <c r="C34" i="31"/>
  <c r="C31" i="31"/>
  <c r="A2" i="29"/>
  <c r="A207" i="28"/>
  <c r="A173" i="28"/>
  <c r="A156" i="28"/>
  <c r="A139" i="28"/>
  <c r="A122" i="28"/>
  <c r="A105" i="28"/>
  <c r="A88" i="28"/>
  <c r="A71" i="28"/>
  <c r="A54" i="28"/>
  <c r="A37" i="28"/>
  <c r="A20" i="28"/>
  <c r="A205" i="28"/>
  <c r="A171" i="28"/>
  <c r="A154" i="28"/>
  <c r="A137" i="28"/>
  <c r="A120" i="28"/>
  <c r="E220" i="28"/>
  <c r="D220" i="28"/>
  <c r="C220" i="28"/>
  <c r="F219" i="28"/>
  <c r="F218" i="28"/>
  <c r="F215" i="28"/>
  <c r="F214" i="28"/>
  <c r="F213" i="28"/>
  <c r="F212" i="28"/>
  <c r="F211" i="28"/>
  <c r="F210" i="28"/>
  <c r="F209" i="28"/>
  <c r="F208" i="28"/>
  <c r="F207" i="28"/>
  <c r="F185" i="28"/>
  <c r="F184" i="28"/>
  <c r="F181" i="28"/>
  <c r="F180" i="28"/>
  <c r="F179" i="28"/>
  <c r="F178" i="28"/>
  <c r="F177" i="28"/>
  <c r="F176" i="28"/>
  <c r="F175" i="28"/>
  <c r="F174" i="28"/>
  <c r="F173" i="28"/>
  <c r="E169" i="28"/>
  <c r="D169" i="28"/>
  <c r="C169" i="28"/>
  <c r="F168" i="28"/>
  <c r="F167" i="28"/>
  <c r="F164" i="28"/>
  <c r="F163" i="28"/>
  <c r="F162" i="28"/>
  <c r="F161" i="28"/>
  <c r="F160" i="28"/>
  <c r="F159" i="28"/>
  <c r="F158" i="28"/>
  <c r="F157" i="28"/>
  <c r="F156" i="28"/>
  <c r="E152" i="28"/>
  <c r="D152" i="28"/>
  <c r="C152" i="28"/>
  <c r="F151" i="28"/>
  <c r="F150" i="28"/>
  <c r="F147" i="28"/>
  <c r="F146" i="28"/>
  <c r="F145" i="28"/>
  <c r="F144" i="28"/>
  <c r="F143" i="28"/>
  <c r="F142" i="28"/>
  <c r="F141" i="28"/>
  <c r="F140" i="28"/>
  <c r="F139" i="28"/>
  <c r="E135" i="28"/>
  <c r="D135" i="28"/>
  <c r="C135" i="28"/>
  <c r="F134" i="28"/>
  <c r="F133" i="28"/>
  <c r="F130" i="28"/>
  <c r="F129" i="28"/>
  <c r="F128" i="28"/>
  <c r="F127" i="28"/>
  <c r="F126" i="28"/>
  <c r="F125" i="28"/>
  <c r="F124" i="28"/>
  <c r="F123" i="28"/>
  <c r="F122" i="28"/>
  <c r="A103" i="28"/>
  <c r="A86" i="28"/>
  <c r="A69" i="28"/>
  <c r="E118" i="28"/>
  <c r="D118" i="28"/>
  <c r="C118" i="28"/>
  <c r="F117" i="28"/>
  <c r="F116" i="28"/>
  <c r="F113" i="28"/>
  <c r="F112" i="28"/>
  <c r="F111" i="28"/>
  <c r="F110" i="28"/>
  <c r="F109" i="28"/>
  <c r="F108" i="28"/>
  <c r="F107" i="28"/>
  <c r="F106" i="28"/>
  <c r="F105" i="28"/>
  <c r="E101" i="28"/>
  <c r="D101" i="28"/>
  <c r="C101" i="28"/>
  <c r="F100" i="28"/>
  <c r="F99" i="28"/>
  <c r="F96" i="28"/>
  <c r="F95" i="28"/>
  <c r="F94" i="28"/>
  <c r="F93" i="28"/>
  <c r="F92" i="28"/>
  <c r="F91" i="28"/>
  <c r="F90" i="28"/>
  <c r="F89" i="28"/>
  <c r="F88" i="28"/>
  <c r="E84" i="28"/>
  <c r="D84" i="28"/>
  <c r="C84" i="28"/>
  <c r="F83" i="28"/>
  <c r="F82" i="28"/>
  <c r="F79" i="28"/>
  <c r="F78" i="28"/>
  <c r="F77" i="28"/>
  <c r="F76" i="28"/>
  <c r="F75" i="28"/>
  <c r="F74" i="28"/>
  <c r="F73" i="28"/>
  <c r="F72" i="28"/>
  <c r="F71" i="28"/>
  <c r="A52" i="28"/>
  <c r="A35" i="28"/>
  <c r="A18" i="28"/>
  <c r="E67" i="28"/>
  <c r="D67" i="28"/>
  <c r="C67" i="28"/>
  <c r="F66" i="28"/>
  <c r="F63" i="28"/>
  <c r="F62" i="28"/>
  <c r="F61" i="28"/>
  <c r="F60" i="28"/>
  <c r="F59" i="28"/>
  <c r="F58" i="28"/>
  <c r="F57" i="28"/>
  <c r="F56" i="28"/>
  <c r="F55" i="28"/>
  <c r="F54" i="28"/>
  <c r="E50" i="28"/>
  <c r="D50" i="28"/>
  <c r="C50" i="28"/>
  <c r="F47" i="28"/>
  <c r="F46" i="28"/>
  <c r="F45" i="28"/>
  <c r="F44" i="28"/>
  <c r="F43" i="28"/>
  <c r="F42" i="28"/>
  <c r="F41" i="28"/>
  <c r="F40" i="28"/>
  <c r="F39" i="28"/>
  <c r="F38" i="28"/>
  <c r="F37" i="28"/>
  <c r="E33" i="28"/>
  <c r="D33" i="28"/>
  <c r="C33" i="28"/>
  <c r="F30" i="28"/>
  <c r="F29" i="28"/>
  <c r="F28" i="28"/>
  <c r="F27" i="28"/>
  <c r="F26" i="28"/>
  <c r="F25" i="28"/>
  <c r="F24" i="28"/>
  <c r="F23" i="28"/>
  <c r="F22" i="28"/>
  <c r="F21" i="28"/>
  <c r="F20" i="28"/>
  <c r="F12" i="28"/>
  <c r="F10" i="28"/>
  <c r="F13" i="28"/>
  <c r="A1" i="28"/>
  <c r="D16" i="28"/>
  <c r="E16" i="28"/>
  <c r="C16" i="28"/>
  <c r="F3" i="28"/>
  <c r="F4" i="28"/>
  <c r="F5" i="28"/>
  <c r="F6" i="28"/>
  <c r="F7" i="28"/>
  <c r="F8" i="28"/>
  <c r="F9" i="28"/>
  <c r="A3" i="28"/>
  <c r="F186" i="28" l="1"/>
  <c r="E12" i="29"/>
  <c r="E4" i="29"/>
  <c r="D15" i="29"/>
  <c r="E10" i="29"/>
  <c r="E9" i="29"/>
  <c r="F33" i="28"/>
  <c r="F67" i="28"/>
  <c r="B15" i="29"/>
  <c r="E5" i="29"/>
  <c r="F84" i="28"/>
  <c r="E8" i="29"/>
  <c r="C37" i="31"/>
  <c r="C22" i="31" s="1"/>
  <c r="C25" i="31" s="1"/>
  <c r="F50" i="28"/>
  <c r="F135" i="28"/>
  <c r="F169" i="28"/>
  <c r="F118" i="28"/>
  <c r="F101" i="28"/>
  <c r="F220" i="28"/>
  <c r="C15" i="29"/>
  <c r="E11" i="29"/>
  <c r="E7" i="29"/>
  <c r="E6" i="29"/>
  <c r="E3" i="29"/>
  <c r="E2" i="29"/>
  <c r="F152" i="28"/>
  <c r="F16" i="28"/>
  <c r="E15" i="29" l="1"/>
  <c r="A8" i="4" l="1"/>
  <c r="A6" i="15"/>
  <c r="C6" i="15" l="1"/>
  <c r="J23" i="31" s="1"/>
  <c r="B6" i="15"/>
  <c r="J22" i="31" s="1"/>
  <c r="D6" i="15"/>
  <c r="J24" i="31" s="1"/>
  <c r="A5" i="4"/>
  <c r="A4" i="15" l="1"/>
  <c r="A5"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3" i="15"/>
  <c r="A38" i="4"/>
  <c r="A39" i="4"/>
  <c r="A40" i="4"/>
  <c r="A41" i="4"/>
  <c r="A42" i="4"/>
  <c r="A43" i="4"/>
  <c r="A44" i="4"/>
  <c r="A37" i="4"/>
  <c r="A30" i="4"/>
  <c r="A31" i="4"/>
  <c r="A32" i="4"/>
  <c r="A33" i="4"/>
  <c r="A34" i="4"/>
  <c r="A35" i="4"/>
  <c r="A36" i="4"/>
  <c r="A29" i="4"/>
  <c r="A22" i="4"/>
  <c r="A23" i="4"/>
  <c r="A24" i="4"/>
  <c r="A25" i="4"/>
  <c r="A26" i="4"/>
  <c r="A27" i="4"/>
  <c r="A28" i="4"/>
  <c r="A21" i="4"/>
  <c r="A14" i="4"/>
  <c r="A15" i="4"/>
  <c r="A16" i="4"/>
  <c r="A17" i="4"/>
  <c r="A18" i="4"/>
  <c r="A19" i="4"/>
  <c r="A20" i="4"/>
  <c r="A13" i="4"/>
  <c r="A12" i="4"/>
  <c r="A6" i="4"/>
  <c r="A7" i="4"/>
  <c r="A10" i="4"/>
  <c r="A11" i="4"/>
  <c r="B42" i="15" l="1"/>
  <c r="AT22" i="31" s="1"/>
  <c r="C42" i="15"/>
  <c r="AT23" i="31" s="1"/>
  <c r="D42" i="15"/>
  <c r="AT24" i="31" s="1"/>
  <c r="D41" i="15"/>
  <c r="AS24" i="31" s="1"/>
  <c r="C41" i="15"/>
  <c r="AS23" i="31" s="1"/>
  <c r="B41" i="15"/>
  <c r="AS22" i="31" s="1"/>
  <c r="B40" i="15"/>
  <c r="AR22" i="31" s="1"/>
  <c r="D40" i="15"/>
  <c r="AR24" i="31" s="1"/>
  <c r="C40" i="15"/>
  <c r="AR23" i="31" s="1"/>
  <c r="D36" i="15"/>
  <c r="AN24" i="31" s="1"/>
  <c r="B36" i="15"/>
  <c r="AN22" i="31" s="1"/>
  <c r="C36" i="15"/>
  <c r="AN23" i="31" s="1"/>
  <c r="D35" i="15"/>
  <c r="AM24" i="31" s="1"/>
  <c r="C35" i="15"/>
  <c r="AM23" i="31" s="1"/>
  <c r="B35" i="15"/>
  <c r="AM22" i="31" s="1"/>
  <c r="D34" i="15"/>
  <c r="AL24" i="31" s="1"/>
  <c r="C34" i="15"/>
  <c r="AL23" i="31" s="1"/>
  <c r="B34" i="15"/>
  <c r="AL22" i="31" s="1"/>
  <c r="D26" i="15"/>
  <c r="AD24" i="31" s="1"/>
  <c r="C26" i="15"/>
  <c r="AD23" i="31" s="1"/>
  <c r="B26" i="15"/>
  <c r="AD22" i="31" s="1"/>
  <c r="D27" i="15"/>
  <c r="AE24" i="31" s="1"/>
  <c r="C27" i="15"/>
  <c r="AE23" i="31" s="1"/>
  <c r="B27" i="15"/>
  <c r="AE22" i="31" s="1"/>
  <c r="B33" i="15"/>
  <c r="AK22" i="31" s="1"/>
  <c r="C33" i="15"/>
  <c r="AK23" i="31" s="1"/>
  <c r="D33" i="15"/>
  <c r="AK24" i="31" s="1"/>
  <c r="D25" i="15"/>
  <c r="AC24" i="31" s="1"/>
  <c r="B25" i="15"/>
  <c r="AC22" i="31" s="1"/>
  <c r="C25" i="15"/>
  <c r="AC23" i="31" s="1"/>
  <c r="D32" i="15"/>
  <c r="AJ24" i="31" s="1"/>
  <c r="C32" i="15"/>
  <c r="AJ23" i="31" s="1"/>
  <c r="B32" i="15"/>
  <c r="AJ22" i="31" s="1"/>
  <c r="B39" i="15"/>
  <c r="AQ22" i="31" s="1"/>
  <c r="D39" i="15"/>
  <c r="AQ24" i="31" s="1"/>
  <c r="C39" i="15"/>
  <c r="AQ23" i="31" s="1"/>
  <c r="C31" i="15"/>
  <c r="AI23" i="31" s="1"/>
  <c r="B31" i="15"/>
  <c r="AI22" i="31" s="1"/>
  <c r="D31" i="15"/>
  <c r="AI24" i="31" s="1"/>
  <c r="B23" i="15"/>
  <c r="AA22" i="31" s="1"/>
  <c r="C23" i="15"/>
  <c r="AA23" i="31" s="1"/>
  <c r="D23" i="15"/>
  <c r="AA24" i="31" s="1"/>
  <c r="B28" i="15"/>
  <c r="AF22" i="31" s="1"/>
  <c r="D28" i="15"/>
  <c r="AF24" i="31" s="1"/>
  <c r="C28" i="15"/>
  <c r="AF23" i="31" s="1"/>
  <c r="C38" i="15"/>
  <c r="AP23" i="31" s="1"/>
  <c r="D38" i="15"/>
  <c r="AP24" i="31" s="1"/>
  <c r="B38" i="15"/>
  <c r="AP22" i="31" s="1"/>
  <c r="D30" i="15"/>
  <c r="AH24" i="31" s="1"/>
  <c r="C30" i="15"/>
  <c r="AH23" i="31" s="1"/>
  <c r="B30" i="15"/>
  <c r="AH22" i="31" s="1"/>
  <c r="B22" i="15"/>
  <c r="Z22" i="31" s="1"/>
  <c r="D22" i="15"/>
  <c r="Z24" i="31" s="1"/>
  <c r="C22" i="15"/>
  <c r="Z23" i="31" s="1"/>
  <c r="D24" i="15"/>
  <c r="AB24" i="31" s="1"/>
  <c r="B24" i="15"/>
  <c r="AB22" i="31" s="1"/>
  <c r="C24" i="15"/>
  <c r="AB23" i="31" s="1"/>
  <c r="C37" i="15"/>
  <c r="AO23" i="31" s="1"/>
  <c r="D37" i="15"/>
  <c r="AO24" i="31" s="1"/>
  <c r="B37" i="15"/>
  <c r="AO22" i="31" s="1"/>
  <c r="D29" i="15"/>
  <c r="AG24" i="31" s="1"/>
  <c r="C29" i="15"/>
  <c r="AG23" i="31" s="1"/>
  <c r="B29" i="15"/>
  <c r="AG22" i="31" s="1"/>
  <c r="D5" i="15"/>
  <c r="I24" i="31" s="1"/>
  <c r="C5" i="15"/>
  <c r="I23" i="31" s="1"/>
  <c r="B5" i="15"/>
  <c r="I22" i="31" s="1"/>
  <c r="C21" i="15"/>
  <c r="Y23" i="31" s="1"/>
  <c r="B21" i="15"/>
  <c r="Y22" i="31" s="1"/>
  <c r="D21" i="15"/>
  <c r="Y24" i="31" s="1"/>
  <c r="C13" i="15"/>
  <c r="Q23" i="31" s="1"/>
  <c r="B13" i="15"/>
  <c r="Q22" i="31" s="1"/>
  <c r="D13" i="15"/>
  <c r="Q24" i="31" s="1"/>
  <c r="B4" i="15"/>
  <c r="H22" i="31" s="1"/>
  <c r="D20" i="15"/>
  <c r="X24" i="31" s="1"/>
  <c r="C20" i="15"/>
  <c r="X23" i="31" s="1"/>
  <c r="B20" i="15"/>
  <c r="X22" i="31" s="1"/>
  <c r="D12" i="15"/>
  <c r="P24" i="31" s="1"/>
  <c r="C12" i="15"/>
  <c r="P23" i="31" s="1"/>
  <c r="B12" i="15"/>
  <c r="P22" i="31" s="1"/>
  <c r="B14" i="15"/>
  <c r="R22" i="31" s="1"/>
  <c r="D14" i="15"/>
  <c r="R24" i="31" s="1"/>
  <c r="C14" i="15"/>
  <c r="R23" i="31" s="1"/>
  <c r="D3" i="15"/>
  <c r="G24" i="31" s="1"/>
  <c r="C3" i="15"/>
  <c r="G23" i="31" s="1"/>
  <c r="B3" i="15"/>
  <c r="G22" i="31" s="1"/>
  <c r="D19" i="15"/>
  <c r="W24" i="31" s="1"/>
  <c r="C19" i="15"/>
  <c r="W23" i="31" s="1"/>
  <c r="B19" i="15"/>
  <c r="W22" i="31" s="1"/>
  <c r="C11" i="15"/>
  <c r="O23" i="31" s="1"/>
  <c r="D11" i="15"/>
  <c r="O24" i="31" s="1"/>
  <c r="B11" i="15"/>
  <c r="O22" i="31" s="1"/>
  <c r="D18" i="15"/>
  <c r="V24" i="31" s="1"/>
  <c r="C18" i="15"/>
  <c r="V23" i="31" s="1"/>
  <c r="B18" i="15"/>
  <c r="V22" i="31" s="1"/>
  <c r="C10" i="15"/>
  <c r="N23" i="31" s="1"/>
  <c r="B10" i="15"/>
  <c r="N22" i="31" s="1"/>
  <c r="D10" i="15"/>
  <c r="N24" i="31" s="1"/>
  <c r="D17" i="15"/>
  <c r="U24" i="31" s="1"/>
  <c r="C17" i="15"/>
  <c r="U23" i="31" s="1"/>
  <c r="B17" i="15"/>
  <c r="U22" i="31" s="1"/>
  <c r="B9" i="15"/>
  <c r="M22" i="31" s="1"/>
  <c r="C9" i="15"/>
  <c r="M23" i="31" s="1"/>
  <c r="D9" i="15"/>
  <c r="M24" i="31" s="1"/>
  <c r="D16" i="15"/>
  <c r="T24" i="31" s="1"/>
  <c r="C16" i="15"/>
  <c r="T23" i="31" s="1"/>
  <c r="B16" i="15"/>
  <c r="T22" i="31" s="1"/>
  <c r="D8" i="15"/>
  <c r="L24" i="31" s="1"/>
  <c r="C8" i="15"/>
  <c r="L23" i="31" s="1"/>
  <c r="B8" i="15"/>
  <c r="L22" i="31" s="1"/>
  <c r="B15" i="15"/>
  <c r="S22" i="31" s="1"/>
  <c r="D15" i="15"/>
  <c r="S24" i="31" s="1"/>
  <c r="C15" i="15"/>
  <c r="S23" i="31" s="1"/>
  <c r="D7" i="15"/>
  <c r="K24" i="31" s="1"/>
  <c r="C7" i="15"/>
  <c r="K23" i="31" s="1"/>
  <c r="B7" i="15"/>
  <c r="K22" i="31" s="1"/>
  <c r="E27" i="15" l="1"/>
  <c r="AO25" i="31"/>
  <c r="P25" i="31"/>
  <c r="AJ25" i="31"/>
  <c r="AK25" i="31"/>
  <c r="AT25" i="31"/>
  <c r="AR25" i="31"/>
  <c r="AI25" i="31"/>
  <c r="AS25" i="31"/>
  <c r="Z25" i="31"/>
  <c r="V25" i="31"/>
  <c r="AB25" i="31"/>
  <c r="AP25" i="31"/>
  <c r="AA25" i="31"/>
  <c r="AE25" i="31"/>
  <c r="E33" i="15"/>
  <c r="AG25" i="31"/>
  <c r="AM25" i="31"/>
  <c r="X25" i="31"/>
  <c r="U25" i="31"/>
  <c r="AC25" i="31"/>
  <c r="AD25" i="31"/>
  <c r="AH25" i="31"/>
  <c r="AF25" i="31"/>
  <c r="AN25" i="31"/>
  <c r="R25" i="31"/>
  <c r="AQ25" i="31"/>
  <c r="AL25" i="31"/>
  <c r="S25" i="31"/>
  <c r="L25" i="31"/>
  <c r="M25" i="31"/>
  <c r="G25" i="31"/>
  <c r="AU22" i="31"/>
  <c r="Q25" i="31"/>
  <c r="O25" i="31"/>
  <c r="T25" i="31"/>
  <c r="Y25" i="31"/>
  <c r="N25" i="31"/>
  <c r="W25" i="31"/>
  <c r="E31" i="15"/>
  <c r="E30" i="15"/>
  <c r="E26" i="15"/>
  <c r="E29" i="15"/>
  <c r="E25" i="15"/>
  <c r="E28" i="15"/>
  <c r="E32" i="15"/>
  <c r="F704" i="13" l="1"/>
  <c r="D704" i="13"/>
  <c r="B704" i="13"/>
  <c r="G703" i="13"/>
  <c r="I19" i="4" s="1"/>
  <c r="F703" i="13"/>
  <c r="H19" i="4" s="1"/>
  <c r="E703" i="13"/>
  <c r="F19" i="4" s="1"/>
  <c r="D703" i="13"/>
  <c r="E19" i="4" s="1"/>
  <c r="C703" i="13"/>
  <c r="C19" i="4" s="1"/>
  <c r="B703" i="13"/>
  <c r="B19" i="4" s="1"/>
  <c r="F658" i="13"/>
  <c r="D658" i="13"/>
  <c r="B658" i="13"/>
  <c r="G657" i="13"/>
  <c r="I18" i="4" s="1"/>
  <c r="F657" i="13"/>
  <c r="H18" i="4" s="1"/>
  <c r="E657" i="13"/>
  <c r="F18" i="4" s="1"/>
  <c r="D657" i="13"/>
  <c r="E18" i="4" s="1"/>
  <c r="C657" i="13"/>
  <c r="C18" i="4" s="1"/>
  <c r="B657" i="13"/>
  <c r="B18" i="4" s="1"/>
  <c r="F612" i="13"/>
  <c r="D612" i="13"/>
  <c r="B612" i="13"/>
  <c r="G611" i="13"/>
  <c r="I17" i="4" s="1"/>
  <c r="F611" i="13"/>
  <c r="H17" i="4" s="1"/>
  <c r="E611" i="13"/>
  <c r="F17" i="4" s="1"/>
  <c r="D611" i="13"/>
  <c r="E17" i="4" s="1"/>
  <c r="C611" i="13"/>
  <c r="C17" i="4" s="1"/>
  <c r="B611" i="13"/>
  <c r="B17" i="4" s="1"/>
  <c r="F566" i="13"/>
  <c r="D566" i="13"/>
  <c r="B566" i="13"/>
  <c r="G565" i="13"/>
  <c r="I16" i="4" s="1"/>
  <c r="F565" i="13"/>
  <c r="H16" i="4" s="1"/>
  <c r="E565" i="13"/>
  <c r="F16" i="4" s="1"/>
  <c r="D565" i="13"/>
  <c r="E16" i="4" s="1"/>
  <c r="C565" i="13"/>
  <c r="C16" i="4" s="1"/>
  <c r="B565" i="13"/>
  <c r="B16" i="4" s="1"/>
  <c r="F520" i="13"/>
  <c r="D520" i="13"/>
  <c r="B520" i="13"/>
  <c r="G519" i="13"/>
  <c r="I15" i="4" s="1"/>
  <c r="F519" i="13"/>
  <c r="H15" i="4" s="1"/>
  <c r="E519" i="13"/>
  <c r="F15" i="4" s="1"/>
  <c r="D519" i="13"/>
  <c r="E15" i="4" s="1"/>
  <c r="C519" i="13"/>
  <c r="C15" i="4" s="1"/>
  <c r="B519" i="13"/>
  <c r="B15" i="4" s="1"/>
  <c r="D18" i="4" l="1"/>
  <c r="F474" i="13"/>
  <c r="D474" i="13"/>
  <c r="B474" i="13"/>
  <c r="G473" i="13"/>
  <c r="I14" i="4" s="1"/>
  <c r="F473" i="13"/>
  <c r="H14" i="4" s="1"/>
  <c r="E473" i="13"/>
  <c r="F14" i="4" s="1"/>
  <c r="D473" i="13"/>
  <c r="E14" i="4" s="1"/>
  <c r="C473" i="13"/>
  <c r="C14" i="4" s="1"/>
  <c r="B473" i="13"/>
  <c r="B14" i="4" s="1"/>
  <c r="F428" i="13"/>
  <c r="D428" i="13"/>
  <c r="B428" i="13"/>
  <c r="G427" i="13"/>
  <c r="I13" i="4" s="1"/>
  <c r="F427" i="13"/>
  <c r="H13" i="4" s="1"/>
  <c r="E427" i="13"/>
  <c r="F13" i="4" s="1"/>
  <c r="D427" i="13"/>
  <c r="E13" i="4" s="1"/>
  <c r="C427" i="13"/>
  <c r="C13" i="4" s="1"/>
  <c r="B427" i="13"/>
  <c r="B13" i="4" s="1"/>
  <c r="F382" i="13"/>
  <c r="D382" i="13"/>
  <c r="B382" i="13"/>
  <c r="G381" i="13"/>
  <c r="I12" i="4" s="1"/>
  <c r="F381" i="13"/>
  <c r="H12" i="4" s="1"/>
  <c r="E381" i="13"/>
  <c r="F12" i="4" s="1"/>
  <c r="D381" i="13"/>
  <c r="E12" i="4" s="1"/>
  <c r="C381" i="13"/>
  <c r="C12" i="4" s="1"/>
  <c r="B381" i="13"/>
  <c r="B12" i="4" s="1"/>
  <c r="F336" i="13"/>
  <c r="D336" i="13"/>
  <c r="B336" i="13"/>
  <c r="G335" i="13"/>
  <c r="I11" i="4" s="1"/>
  <c r="F335" i="13"/>
  <c r="H11" i="4" s="1"/>
  <c r="E335" i="13"/>
  <c r="F11" i="4" s="1"/>
  <c r="D335" i="13"/>
  <c r="E11" i="4" s="1"/>
  <c r="C335" i="13"/>
  <c r="C11" i="4" s="1"/>
  <c r="B335" i="13"/>
  <c r="B11" i="4" s="1"/>
  <c r="F290" i="13"/>
  <c r="D290" i="13"/>
  <c r="B290" i="13"/>
  <c r="G289" i="13"/>
  <c r="I10" i="4" s="1"/>
  <c r="F289" i="13"/>
  <c r="H10" i="4" s="1"/>
  <c r="E289" i="13"/>
  <c r="F10" i="4" s="1"/>
  <c r="D289" i="13"/>
  <c r="E10" i="4" s="1"/>
  <c r="C289" i="13"/>
  <c r="C10" i="4" s="1"/>
  <c r="B289" i="13"/>
  <c r="B10" i="4" s="1"/>
  <c r="F244" i="13"/>
  <c r="D244" i="13"/>
  <c r="B244" i="13"/>
  <c r="G243" i="13"/>
  <c r="I9" i="4" s="1"/>
  <c r="F243" i="13"/>
  <c r="H9" i="4" s="1"/>
  <c r="E243" i="13"/>
  <c r="F9" i="4" s="1"/>
  <c r="D243" i="13"/>
  <c r="E9" i="4" s="1"/>
  <c r="C243" i="13"/>
  <c r="C9" i="4" s="1"/>
  <c r="B243" i="13"/>
  <c r="B9" i="4" s="1"/>
  <c r="F198" i="13"/>
  <c r="D198" i="13"/>
  <c r="B198" i="13"/>
  <c r="G197" i="13"/>
  <c r="I8" i="4" s="1"/>
  <c r="F197" i="13"/>
  <c r="H8" i="4" s="1"/>
  <c r="E197" i="13"/>
  <c r="F8" i="4" s="1"/>
  <c r="D197" i="13"/>
  <c r="E8" i="4" s="1"/>
  <c r="C197" i="13"/>
  <c r="C8" i="4" s="1"/>
  <c r="B197" i="13"/>
  <c r="B8" i="4" s="1"/>
  <c r="G14" i="4" l="1"/>
  <c r="D13" i="4"/>
  <c r="G9" i="4"/>
  <c r="D11" i="4"/>
  <c r="J11" i="4"/>
  <c r="G10" i="4"/>
  <c r="D8" i="4"/>
  <c r="J8" i="4"/>
  <c r="D9" i="4"/>
  <c r="J9" i="4"/>
  <c r="G11" i="4"/>
  <c r="J12" i="4"/>
  <c r="D12" i="4"/>
  <c r="G8" i="4"/>
  <c r="D10" i="4"/>
  <c r="J10" i="4"/>
  <c r="G12" i="4"/>
  <c r="E19" i="15"/>
  <c r="E15" i="15"/>
  <c r="E16" i="15"/>
  <c r="E18" i="15"/>
  <c r="E14" i="15"/>
  <c r="E17" i="15"/>
  <c r="E13" i="15"/>
  <c r="K11" i="4" l="1"/>
  <c r="K12" i="4"/>
  <c r="K10" i="4"/>
  <c r="K8" i="4"/>
  <c r="K9" i="4"/>
  <c r="E22" i="15"/>
  <c r="E23" i="15"/>
  <c r="F152" i="13"/>
  <c r="D152" i="13"/>
  <c r="B152" i="13"/>
  <c r="F106" i="13"/>
  <c r="D106" i="13"/>
  <c r="D14" i="13"/>
  <c r="F14" i="13"/>
  <c r="B14" i="13"/>
  <c r="E41" i="15" l="1"/>
  <c r="E40" i="15"/>
  <c r="E42" i="15"/>
  <c r="B151" i="13" l="1"/>
  <c r="B7" i="4" s="1"/>
  <c r="I7" i="4" s="1"/>
  <c r="C151" i="13"/>
  <c r="C7" i="4" s="1"/>
  <c r="D151" i="13"/>
  <c r="E151" i="13"/>
  <c r="F151" i="13"/>
  <c r="G151" i="13"/>
  <c r="D7" i="4" l="1"/>
  <c r="H7" i="4"/>
  <c r="E7" i="4"/>
  <c r="F7" i="4"/>
  <c r="E12" i="15"/>
  <c r="E20" i="15"/>
  <c r="E11" i="15"/>
  <c r="E21" i="15"/>
  <c r="G105" i="13"/>
  <c r="I6" i="4" s="1"/>
  <c r="F105" i="13"/>
  <c r="H6" i="4" s="1"/>
  <c r="E105" i="13"/>
  <c r="F6" i="4" s="1"/>
  <c r="D105" i="13"/>
  <c r="E6" i="4" s="1"/>
  <c r="C105" i="13"/>
  <c r="C6" i="4" s="1"/>
  <c r="B105" i="13"/>
  <c r="C5" i="4"/>
  <c r="B5" i="4"/>
  <c r="G13" i="13"/>
  <c r="F13" i="13"/>
  <c r="E13" i="13"/>
  <c r="D13" i="13"/>
  <c r="C13" i="13"/>
  <c r="B13" i="13"/>
  <c r="B6" i="4" l="1"/>
  <c r="D6" i="4" s="1"/>
  <c r="D4" i="15"/>
  <c r="C4" i="15"/>
  <c r="H23" i="31" s="1"/>
  <c r="D5" i="4"/>
  <c r="G7" i="4"/>
  <c r="J7" i="4"/>
  <c r="J6" i="4"/>
  <c r="I4" i="4"/>
  <c r="G6" i="4"/>
  <c r="F4" i="4"/>
  <c r="C4" i="4"/>
  <c r="J5" i="4"/>
  <c r="H4" i="4"/>
  <c r="G5" i="4"/>
  <c r="E4" i="4"/>
  <c r="B4" i="4"/>
  <c r="J42" i="4"/>
  <c r="G28" i="4"/>
  <c r="E24" i="15"/>
  <c r="E34" i="15"/>
  <c r="E37" i="15"/>
  <c r="H24" i="31" l="1"/>
  <c r="AU24" i="31" s="1"/>
  <c r="AU23" i="31"/>
  <c r="K7" i="4"/>
  <c r="K6" i="4"/>
  <c r="K5" i="4"/>
  <c r="G24" i="4"/>
  <c r="G31" i="4"/>
  <c r="J30" i="4"/>
  <c r="G32" i="4"/>
  <c r="G22" i="4"/>
  <c r="J13" i="4"/>
  <c r="G26" i="4"/>
  <c r="G30" i="4"/>
  <c r="J33" i="4"/>
  <c r="G15" i="4"/>
  <c r="J14" i="4"/>
  <c r="G42" i="4"/>
  <c r="D20" i="4"/>
  <c r="J41" i="4"/>
  <c r="G27" i="4"/>
  <c r="J43" i="4"/>
  <c r="J44" i="4"/>
  <c r="D17" i="4"/>
  <c r="G13" i="4"/>
  <c r="G44" i="4"/>
  <c r="J27" i="4"/>
  <c r="G38" i="4"/>
  <c r="J28" i="4"/>
  <c r="G43" i="4"/>
  <c r="J26" i="4"/>
  <c r="E3" i="15"/>
  <c r="E4" i="15"/>
  <c r="G21" i="4"/>
  <c r="D38" i="4"/>
  <c r="D25" i="4"/>
  <c r="J17" i="4"/>
  <c r="D23" i="4"/>
  <c r="G40" i="4"/>
  <c r="J24" i="4"/>
  <c r="G23" i="4"/>
  <c r="D27" i="4"/>
  <c r="G16" i="4"/>
  <c r="D36" i="4"/>
  <c r="D30" i="4"/>
  <c r="G25" i="4"/>
  <c r="J39" i="4"/>
  <c r="G19" i="4"/>
  <c r="J35" i="4"/>
  <c r="D26" i="4"/>
  <c r="J32" i="4"/>
  <c r="J25" i="4"/>
  <c r="D41" i="4"/>
  <c r="D42" i="4"/>
  <c r="J15" i="4"/>
  <c r="D28" i="4"/>
  <c r="J38" i="4"/>
  <c r="D16" i="4"/>
  <c r="G20" i="4"/>
  <c r="J36" i="4"/>
  <c r="G18" i="4"/>
  <c r="J34" i="4"/>
  <c r="D22" i="4"/>
  <c r="J37" i="4"/>
  <c r="G17" i="4"/>
  <c r="J40" i="4"/>
  <c r="D19" i="4"/>
  <c r="D44" i="4"/>
  <c r="G39" i="4"/>
  <c r="D34" i="4"/>
  <c r="J16" i="4"/>
  <c r="J31" i="4"/>
  <c r="D37" i="4"/>
  <c r="D15" i="4"/>
  <c r="D14" i="4"/>
  <c r="J29" i="4"/>
  <c r="J23" i="4"/>
  <c r="G36" i="4"/>
  <c r="J19" i="4"/>
  <c r="G34" i="4"/>
  <c r="D32" i="4"/>
  <c r="D29" i="4"/>
  <c r="G29" i="4"/>
  <c r="J21" i="4"/>
  <c r="D24" i="4"/>
  <c r="D43" i="4"/>
  <c r="D35" i="4"/>
  <c r="D21" i="4"/>
  <c r="G41" i="4"/>
  <c r="J22" i="4"/>
  <c r="G37" i="4"/>
  <c r="D40" i="4"/>
  <c r="D39" i="4"/>
  <c r="J20" i="4"/>
  <c r="G35" i="4"/>
  <c r="J18" i="4"/>
  <c r="G33" i="4"/>
  <c r="E38" i="15"/>
  <c r="E36" i="15"/>
  <c r="E9" i="15"/>
  <c r="E7" i="15"/>
  <c r="E5" i="15"/>
  <c r="E10" i="15"/>
  <c r="E8" i="15"/>
  <c r="E39" i="15"/>
  <c r="E35" i="15"/>
  <c r="E6" i="15"/>
  <c r="H25" i="31" l="1"/>
  <c r="D4" i="4"/>
  <c r="J4" i="4"/>
  <c r="G4" i="4"/>
  <c r="K30" i="4"/>
  <c r="K42" i="4"/>
  <c r="K14" i="4"/>
  <c r="K26" i="4"/>
  <c r="K28" i="4"/>
  <c r="K27" i="4"/>
  <c r="K44" i="4"/>
  <c r="K13" i="4"/>
  <c r="K38" i="4"/>
  <c r="K43" i="4"/>
  <c r="K21" i="4"/>
  <c r="K17" i="4"/>
  <c r="K36" i="4"/>
  <c r="K24" i="4"/>
  <c r="K23" i="4"/>
  <c r="K20" i="4"/>
  <c r="K25" i="4"/>
  <c r="K41" i="4"/>
  <c r="K15" i="4"/>
  <c r="K39" i="4"/>
  <c r="K34" i="4"/>
  <c r="K16" i="4"/>
  <c r="K32" i="4"/>
  <c r="K31" i="4"/>
  <c r="K40" i="4"/>
  <c r="K18" i="4"/>
  <c r="K29" i="4"/>
  <c r="K19" i="4"/>
  <c r="K33" i="4"/>
  <c r="K37" i="4"/>
  <c r="K22" i="4"/>
  <c r="K35" i="4"/>
  <c r="I25" i="31" l="1"/>
  <c r="K25" i="31"/>
  <c r="J25" i="31"/>
  <c r="K4" i="4"/>
  <c r="AU25" i="31" l="1"/>
</calcChain>
</file>

<file path=xl/sharedStrings.xml><?xml version="1.0" encoding="utf-8"?>
<sst xmlns="http://schemas.openxmlformats.org/spreadsheetml/2006/main" count="2914" uniqueCount="135">
  <si>
    <t>TOTAL</t>
  </si>
  <si>
    <t>Targeted Case Management</t>
  </si>
  <si>
    <t>Funding Source</t>
  </si>
  <si>
    <t>New Annual Total</t>
  </si>
  <si>
    <t>New Investment</t>
  </si>
  <si>
    <t>Ongoing Funding</t>
  </si>
  <si>
    <t>Private Grant</t>
  </si>
  <si>
    <t xml:space="preserve">Existing Funding </t>
  </si>
  <si>
    <t xml:space="preserve">Ongoing Funding </t>
  </si>
  <si>
    <t>Totals</t>
  </si>
  <si>
    <t xml:space="preserve"> </t>
  </si>
  <si>
    <t>Subtotals</t>
  </si>
  <si>
    <t>Existing Funding</t>
  </si>
  <si>
    <t>Available State Funds</t>
  </si>
  <si>
    <t>Edward Byrne Memorial Justice Assistance Grant</t>
  </si>
  <si>
    <t>Peer-based case management program</t>
  </si>
  <si>
    <t>Total Cost</t>
  </si>
  <si>
    <t>Staff</t>
  </si>
  <si>
    <t>Rent</t>
  </si>
  <si>
    <t>Internet/Phones</t>
  </si>
  <si>
    <t>Transportation</t>
  </si>
  <si>
    <t>Consultants/Contracts</t>
  </si>
  <si>
    <t>Subtotal</t>
  </si>
  <si>
    <t>Fiscal Year 1 Cost</t>
  </si>
  <si>
    <t>Fiscal Year 2 Cost</t>
  </si>
  <si>
    <t>Fiscal Year 3 Cost</t>
  </si>
  <si>
    <t>Fiscal Year</t>
  </si>
  <si>
    <t>Estimated Cost Fiscal Year 1</t>
  </si>
  <si>
    <t>Estimated Cost Fiscal Year 2</t>
  </si>
  <si>
    <t>Estimated Cost Fiscal Year 3</t>
  </si>
  <si>
    <t>C</t>
  </si>
  <si>
    <t>D</t>
  </si>
  <si>
    <t>A</t>
  </si>
  <si>
    <t>B</t>
  </si>
  <si>
    <t>E</t>
  </si>
  <si>
    <t>F</t>
  </si>
  <si>
    <t>G</t>
  </si>
  <si>
    <t>H</t>
  </si>
  <si>
    <t>I</t>
  </si>
  <si>
    <t>J</t>
  </si>
  <si>
    <t>K</t>
  </si>
  <si>
    <t>L</t>
  </si>
  <si>
    <t>M</t>
  </si>
  <si>
    <t>N</t>
  </si>
  <si>
    <t>O</t>
  </si>
  <si>
    <t>P</t>
  </si>
  <si>
    <t>TOTAL BUDGET REMAINING</t>
  </si>
  <si>
    <t>Insurance</t>
  </si>
  <si>
    <t>Utilities</t>
  </si>
  <si>
    <t>Q</t>
  </si>
  <si>
    <t>Office Supplies</t>
  </si>
  <si>
    <t>1+SUMIF('Intervention Operating Budget'!A3:F679,'Operating Cost Rollups'!A2,'Intervention Operating Budget'!C:3)</t>
  </si>
  <si>
    <t>3-YEAR SUBTOTAL</t>
  </si>
  <si>
    <t>R</t>
  </si>
  <si>
    <t>S</t>
  </si>
  <si>
    <t>T</t>
  </si>
  <si>
    <t>U</t>
  </si>
  <si>
    <t>V</t>
  </si>
  <si>
    <t>W</t>
  </si>
  <si>
    <t>X</t>
  </si>
  <si>
    <t>Y</t>
  </si>
  <si>
    <t>Z</t>
  </si>
  <si>
    <t>Program or Policy</t>
  </si>
  <si>
    <t>Component #1</t>
  </si>
  <si>
    <t>Component #2</t>
  </si>
  <si>
    <t>Component #3</t>
  </si>
  <si>
    <t>Component #4</t>
  </si>
  <si>
    <t>Component #5</t>
  </si>
  <si>
    <t>Component #6</t>
  </si>
  <si>
    <t>Component #7</t>
  </si>
  <si>
    <t>Component #8</t>
  </si>
  <si>
    <t>Component #9</t>
  </si>
  <si>
    <t>Component #10</t>
  </si>
  <si>
    <t>Component #11</t>
  </si>
  <si>
    <t>Component #12</t>
  </si>
  <si>
    <t>Component #13</t>
  </si>
  <si>
    <t>Component #14</t>
  </si>
  <si>
    <t>Component #15</t>
  </si>
  <si>
    <t>Component #16</t>
  </si>
  <si>
    <t>Component #17</t>
  </si>
  <si>
    <t>Component #18</t>
  </si>
  <si>
    <t>Component #19</t>
  </si>
  <si>
    <t>Component #20</t>
  </si>
  <si>
    <t>Component #21</t>
  </si>
  <si>
    <t>Component #22</t>
  </si>
  <si>
    <t>Component #23</t>
  </si>
  <si>
    <t>Component #24</t>
  </si>
  <si>
    <t>Component #25</t>
  </si>
  <si>
    <t>Component #26</t>
  </si>
  <si>
    <t>Component #27</t>
  </si>
  <si>
    <t>Component #28</t>
  </si>
  <si>
    <t>Component #29</t>
  </si>
  <si>
    <t>Component #30</t>
  </si>
  <si>
    <t>Component #31</t>
  </si>
  <si>
    <t>Component #32</t>
  </si>
  <si>
    <t>Component #33</t>
  </si>
  <si>
    <t>Component #34</t>
  </si>
  <si>
    <t>Component #35</t>
  </si>
  <si>
    <t>Component #36</t>
  </si>
  <si>
    <t>Component #37</t>
  </si>
  <si>
    <t>Component #38</t>
  </si>
  <si>
    <t>Component #39</t>
  </si>
  <si>
    <t>Component #40</t>
  </si>
  <si>
    <t>Component Example</t>
  </si>
  <si>
    <t>Fiscal Year 1 Funding</t>
  </si>
  <si>
    <t>Fiscal Year 2 Funding</t>
  </si>
  <si>
    <t>Fiscal Year 3 Funding</t>
  </si>
  <si>
    <t>Fiscal Year 1 Investments</t>
  </si>
  <si>
    <t>Fiscal Year 2 Investments</t>
  </si>
  <si>
    <t>Fiscal Year 3 Investments</t>
  </si>
  <si>
    <t>Three-Fiscal Year Total</t>
  </si>
  <si>
    <t>Program and Policy Components</t>
  </si>
  <si>
    <t>Fiscal Year 1 Total</t>
  </si>
  <si>
    <t>Fiscal Year 2 Total</t>
  </si>
  <si>
    <t>Fiscal Year 3 Total</t>
  </si>
  <si>
    <t>Chart 1 Funding Source</t>
  </si>
  <si>
    <t>Chart 2 Funding Source</t>
  </si>
  <si>
    <t>Chart 3 Funding Source</t>
  </si>
  <si>
    <t>Chart 4 Funding Source</t>
  </si>
  <si>
    <t>Local General Funds / Net Cost</t>
  </si>
  <si>
    <t>Operating Cost Category</t>
  </si>
  <si>
    <t>Category Details</t>
  </si>
  <si>
    <t>FY1</t>
  </si>
  <si>
    <t>FY2</t>
  </si>
  <si>
    <t>FY3</t>
  </si>
  <si>
    <t>FY1 BUDGET REMAINING</t>
  </si>
  <si>
    <t>FY2 BUDGET REMAINING</t>
  </si>
  <si>
    <t>FY3 BUDGET REMAINING</t>
  </si>
  <si>
    <t>FISCAL YEAR 1 SUBTOTAL</t>
  </si>
  <si>
    <t>FISCAL YEAR 2 SUBTOTAL</t>
  </si>
  <si>
    <t>FISCAL YEAR 3 SUBTOTAL</t>
  </si>
  <si>
    <t>FUNDING SOURCE</t>
  </si>
  <si>
    <t xml:space="preserve">Program/Policy Component </t>
  </si>
  <si>
    <r>
      <t xml:space="preserve">List of Funding Sources     </t>
    </r>
    <r>
      <rPr>
        <sz val="11"/>
        <color theme="1"/>
        <rFont val="Glober Book"/>
      </rPr>
      <t>(</t>
    </r>
    <r>
      <rPr>
        <i/>
        <sz val="11"/>
        <color theme="1"/>
        <rFont val="Glober Book"/>
      </rPr>
      <t>Enter one funding source per line</t>
    </r>
    <r>
      <rPr>
        <sz val="11"/>
        <color theme="1"/>
        <rFont val="Glober Book"/>
      </rPr>
      <t>).</t>
    </r>
  </si>
  <si>
    <r>
      <t xml:space="preserve">Program/Policy Component     </t>
    </r>
    <r>
      <rPr>
        <sz val="11"/>
        <rFont val="Glober Book"/>
      </rPr>
      <t>(</t>
    </r>
    <r>
      <rPr>
        <i/>
        <sz val="11"/>
        <rFont val="Glober Book"/>
      </rPr>
      <t>Enter one program/policy component per row.</t>
    </r>
    <r>
      <rPr>
        <sz val="11"/>
        <rFont val="Glober Book"/>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</si>
</sst>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Red]&quot;$&quot;#,##0"/>
  </numFmts>
  <fonts count="23">
    <font>
      <sz val="11"/>
      <color theme="1"/>
      <name val="Calibri"/>
      <family val="2"/>
      <scheme val="minor"/>
    </font>
    <font>
      <b/>
      <sz val="11"/>
      <color theme="1"/>
      <name val="Calibri"/>
      <family val="2"/>
      <scheme val="minor"/>
    </font>
    <font>
      <sz val="11"/>
      <color rgb="FF000000"/>
      <name val="Segoe UI"/>
      <family val="2"/>
    </font>
    <font>
      <sz val="8"/>
      <name val="Calibri"/>
      <family val="2"/>
      <scheme val="minor"/>
    </font>
    <font>
      <sz val="11"/>
      <name val="Calibri"/>
      <family val="2"/>
      <scheme val="minor"/>
    </font>
    <font>
      <sz val="11"/>
      <color theme="0"/>
      <name val="Calibri"/>
      <family val="2"/>
      <scheme val="minor"/>
    </font>
    <font>
      <sz val="11"/>
      <color rgb="FF000000"/>
      <name val="Glober Book"/>
    </font>
    <font>
      <b/>
      <sz val="11"/>
      <name val="Glober Book"/>
    </font>
    <font>
      <sz val="11"/>
      <name val="Glober Book"/>
    </font>
    <font>
      <i/>
      <sz val="11"/>
      <name val="Glober Book"/>
    </font>
    <font>
      <sz val="11"/>
      <color theme="0"/>
      <name val="Glober Book"/>
    </font>
    <font>
      <sz val="11"/>
      <color theme="1"/>
      <name val="Glober Book"/>
    </font>
    <font>
      <b/>
      <sz val="11"/>
      <color theme="1"/>
      <name val="Glober Book"/>
    </font>
    <font>
      <i/>
      <sz val="11"/>
      <color theme="1"/>
      <name val="Glober Book"/>
    </font>
    <font>
      <b/>
      <sz val="11"/>
      <color theme="0"/>
      <name val="Glober Book"/>
    </font>
    <font>
      <b/>
      <sz val="12"/>
      <color theme="1"/>
      <name val="Glober Book"/>
    </font>
    <font>
      <b/>
      <sz val="12"/>
      <color theme="0"/>
      <name val="Glober Book"/>
    </font>
    <font>
      <sz val="11"/>
      <color theme="9" tint="-0.499984740745262"/>
      <name val="Glober Book"/>
    </font>
    <font>
      <b/>
      <sz val="11"/>
      <color theme="9" tint="-0.499984740745262"/>
      <name val="Glober Book"/>
    </font>
    <font>
      <b/>
      <sz val="13"/>
      <color theme="1"/>
      <name val="Glober Book"/>
    </font>
    <font>
      <b/>
      <sz val="11"/>
      <color rgb="FF000000"/>
      <name val="Glober Book"/>
    </font>
    <font>
      <b/>
      <sz val="13"/>
      <color rgb="FF000000"/>
      <name val="Glober Book"/>
    </font>
    <font>
      <b/>
      <sz val="11"/>
      <color rgb="FFFFFFFF"/>
      <name val="Glober Book"/>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FFFF"/>
        <bgColor indexed="64"/>
      </patternFill>
    </fill>
    <fill>
      <patternFill patternType="solid">
        <fgColor rgb="FFEDF6F9"/>
        <bgColor indexed="64"/>
      </patternFill>
    </fill>
    <fill>
      <patternFill patternType="solid">
        <fgColor theme="2"/>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rgb="FF8EA9DB"/>
        <bgColor rgb="FF000000"/>
      </patternFill>
    </fill>
    <fill>
      <patternFill patternType="solid">
        <fgColor rgb="FF375623"/>
        <bgColor rgb="FF000000"/>
      </patternFill>
    </fill>
    <fill>
      <patternFill patternType="solid">
        <fgColor rgb="FFD9E1F2"/>
        <bgColor rgb="FF000000"/>
      </patternFill>
    </fill>
    <fill>
      <patternFill patternType="solid">
        <fgColor rgb="FFB4C6E7"/>
        <bgColor rgb="FF000000"/>
      </patternFill>
    </fill>
    <fill>
      <patternFill patternType="solid">
        <fgColor rgb="FFD0CECE"/>
        <bgColor rgb="FF000000"/>
      </patternFill>
    </fill>
    <fill>
      <patternFill patternType="solid">
        <fgColor rgb="FFE7E6E6"/>
        <bgColor rgb="FF000000"/>
      </patternFill>
    </fill>
    <fill>
      <patternFill patternType="solid">
        <fgColor theme="9" tint="0.79998168889431442"/>
        <bgColor indexed="64"/>
      </patternFill>
    </fill>
    <fill>
      <patternFill patternType="solid">
        <fgColor rgb="FF18334D"/>
        <bgColor indexed="64"/>
      </patternFill>
    </fill>
    <fill>
      <patternFill patternType="solid">
        <fgColor rgb="FFFF0000"/>
        <bgColor indexed="64"/>
      </patternFill>
    </fill>
    <fill>
      <patternFill patternType="solid">
        <fgColor theme="0" tint="-0.499984740745262"/>
        <bgColor indexed="64"/>
      </patternFill>
    </fill>
  </fills>
  <borders count="50">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style="thin">
        <color auto="1"/>
      </top>
      <bottom style="thin">
        <color auto="1"/>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rgb="FFFFFFFF"/>
      </left>
      <right style="thin">
        <color theme="9"/>
      </right>
      <top style="medium">
        <color rgb="FFFFFFFF"/>
      </top>
      <bottom style="medium">
        <color rgb="FFFFFFFF"/>
      </bottom>
      <diagonal/>
    </border>
    <border>
      <left style="medium">
        <color rgb="FFFFFFFF"/>
      </left>
      <right style="thin">
        <color theme="9"/>
      </right>
      <top/>
      <bottom style="medium">
        <color rgb="FFFFFFFF"/>
      </bottom>
      <diagonal/>
    </border>
    <border>
      <left/>
      <right style="thin">
        <color theme="9"/>
      </right>
      <top/>
      <bottom/>
      <diagonal/>
    </border>
    <border>
      <left/>
      <right style="thin">
        <color theme="9"/>
      </right>
      <top style="medium">
        <color rgb="FFFFFFFF"/>
      </top>
      <bottom/>
      <diagonal/>
    </border>
    <border>
      <left/>
      <right style="thin">
        <color theme="9"/>
      </right>
      <top/>
      <bottom style="thick">
        <color rgb="FF18334D"/>
      </bottom>
      <diagonal/>
    </border>
    <border>
      <left/>
      <right/>
      <top/>
      <bottom style="medium">
        <color rgb="FF18334D"/>
      </bottom>
      <diagonal/>
    </border>
    <border>
      <left style="thin">
        <color indexed="64"/>
      </left>
      <right/>
      <top style="medium">
        <color rgb="FF18334D"/>
      </top>
      <bottom/>
      <diagonal/>
    </border>
  </borders>
  <cellStyleXfs count="1">
    <xf numFmtId="0" fontId="0" fillId="0" borderId="0"/>
  </cellStyleXfs>
  <cellXfs count="285">
    <xf numFmtId="0" fontId="0" fillId="0" borderId="0" xfId="0"/>
    <xf numFmtId="0" fontId="0" fillId="0" borderId="0" xfId="0" applyProtection="1"/>
    <xf numFmtId="0" fontId="0" fillId="0" borderId="0" xfId="0" applyAlignment="1" applyProtection="1">
      <alignment horizontal="left" wrapText="1"/>
      <protection locked="0"/>
    </xf>
    <xf numFmtId="0" fontId="0" fillId="0" borderId="0" xfId="0" applyAlignment="1" applyProtection="1">
      <alignment wrapText="1"/>
      <protection locked="0"/>
    </xf>
    <xf numFmtId="0" fontId="0" fillId="0" borderId="0" xfId="0" applyProtection="1">
      <protection locked="0"/>
    </xf>
    <xf numFmtId="0" fontId="0" fillId="0" borderId="0" xfId="0" applyFill="1" applyBorder="1" applyProtection="1">
      <protection locked="0"/>
    </xf>
    <xf numFmtId="164" fontId="0" fillId="0" borderId="0" xfId="0" applyNumberFormat="1" applyProtection="1">
      <protection locked="0"/>
    </xf>
    <xf numFmtId="164" fontId="0" fillId="0" borderId="0" xfId="0" applyNumberFormat="1" applyFill="1" applyBorder="1" applyAlignment="1" applyProtection="1">
      <alignment wrapText="1"/>
    </xf>
    <xf numFmtId="0" fontId="0" fillId="0" borderId="0" xfId="0" applyAlignment="1" applyProtection="1">
      <alignment wrapText="1"/>
    </xf>
    <xf numFmtId="0" fontId="0" fillId="0" borderId="0" xfId="0" applyBorder="1" applyProtection="1"/>
    <xf numFmtId="0" fontId="0" fillId="0" borderId="0" xfId="0" pivotButton="1"/>
    <xf numFmtId="0" fontId="0" fillId="0" borderId="0" xfId="0" applyAlignment="1"/>
    <xf numFmtId="0" fontId="2" fillId="0" borderId="0" xfId="0" applyFont="1"/>
    <xf numFmtId="0" fontId="0" fillId="0" borderId="0" xfId="0" applyAlignment="1" applyProtection="1">
      <alignment horizontal="left" wrapText="1"/>
    </xf>
    <xf numFmtId="0" fontId="0" fillId="0" borderId="0" xfId="0" applyBorder="1" applyAlignment="1" applyProtection="1">
      <alignment horizontal="left" wrapText="1"/>
    </xf>
    <xf numFmtId="0" fontId="0" fillId="0" borderId="0" xfId="0" applyBorder="1" applyAlignment="1" applyProtection="1">
      <alignment wrapText="1"/>
    </xf>
    <xf numFmtId="0" fontId="0" fillId="0" borderId="0" xfId="0" applyFill="1" applyBorder="1" applyProtection="1"/>
    <xf numFmtId="0" fontId="0" fillId="0" borderId="0" xfId="0" applyFill="1" applyBorder="1" applyAlignment="1" applyProtection="1"/>
    <xf numFmtId="164" fontId="0" fillId="0" borderId="0" xfId="0" applyNumberFormat="1" applyBorder="1" applyProtection="1"/>
    <xf numFmtId="0" fontId="0"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2" borderId="0" xfId="0" applyFill="1" applyProtection="1"/>
    <xf numFmtId="0" fontId="0" fillId="2" borderId="0" xfId="0" applyFill="1" applyProtection="1">
      <protection locked="0"/>
    </xf>
    <xf numFmtId="0" fontId="0" fillId="0" borderId="0" xfId="0" applyFill="1" applyProtection="1"/>
    <xf numFmtId="0" fontId="0" fillId="0" borderId="0" xfId="0" applyFill="1" applyProtection="1">
      <protection locked="0"/>
    </xf>
    <xf numFmtId="0" fontId="0" fillId="0" borderId="0" xfId="0" applyFill="1" applyAlignment="1">
      <alignment horizontal="left" vertical="top" wrapText="1"/>
    </xf>
    <xf numFmtId="0" fontId="0" fillId="0" borderId="0" xfId="0" applyFill="1" applyAlignment="1">
      <alignment wrapText="1"/>
    </xf>
    <xf numFmtId="0" fontId="4" fillId="0" borderId="0" xfId="0" applyFont="1"/>
    <xf numFmtId="0" fontId="0" fillId="0" borderId="45" xfId="0" applyBorder="1" applyAlignment="1">
      <alignment wrapText="1"/>
    </xf>
    <xf numFmtId="0" fontId="0" fillId="0" borderId="36" xfId="0" applyBorder="1" applyAlignment="1" applyProtection="1">
      <alignment wrapText="1"/>
      <protection locked="0"/>
    </xf>
    <xf numFmtId="0" fontId="0" fillId="0" borderId="36" xfId="0" applyBorder="1" applyAlignment="1" applyProtection="1">
      <alignment horizontal="left" wrapText="1"/>
      <protection locked="0"/>
    </xf>
    <xf numFmtId="0" fontId="6" fillId="14" borderId="43" xfId="0" applyFont="1" applyFill="1" applyBorder="1" applyAlignment="1" applyProtection="1">
      <alignment vertical="center" wrapText="1"/>
      <protection locked="0"/>
    </xf>
    <xf numFmtId="0" fontId="6" fillId="14" borderId="44" xfId="0" applyFont="1" applyFill="1" applyBorder="1" applyAlignment="1" applyProtection="1">
      <alignment vertical="center" wrapText="1"/>
      <protection locked="0"/>
    </xf>
    <xf numFmtId="0" fontId="11" fillId="4" borderId="44" xfId="0" applyFont="1" applyFill="1" applyBorder="1" applyAlignment="1" applyProtection="1">
      <alignment vertical="center" wrapText="1"/>
      <protection locked="0"/>
    </xf>
    <xf numFmtId="0" fontId="11" fillId="4" borderId="43" xfId="0" applyFont="1" applyFill="1" applyBorder="1" applyAlignment="1" applyProtection="1">
      <alignment vertical="center" wrapText="1"/>
      <protection locked="0"/>
    </xf>
    <xf numFmtId="0" fontId="7" fillId="13" borderId="47" xfId="0" applyFont="1" applyFill="1" applyBorder="1" applyAlignment="1">
      <alignment wrapText="1"/>
    </xf>
    <xf numFmtId="0" fontId="12" fillId="2" borderId="48" xfId="0" applyFont="1" applyFill="1" applyBorder="1" applyProtection="1">
      <protection locked="0"/>
    </xf>
    <xf numFmtId="0" fontId="11" fillId="0" borderId="49" xfId="0" applyFont="1" applyBorder="1" applyProtection="1">
      <protection locked="0"/>
    </xf>
    <xf numFmtId="0" fontId="11" fillId="0" borderId="4" xfId="0" applyFont="1" applyBorder="1" applyProtection="1">
      <protection locked="0"/>
    </xf>
    <xf numFmtId="0" fontId="11" fillId="0" borderId="4" xfId="0" quotePrefix="1" applyFont="1" applyBorder="1" applyProtection="1">
      <protection locked="0"/>
    </xf>
    <xf numFmtId="0" fontId="0" fillId="0" borderId="4" xfId="0" applyBorder="1" applyProtection="1">
      <protection locked="0"/>
    </xf>
    <xf numFmtId="0" fontId="11" fillId="14" borderId="46" xfId="0" applyFont="1" applyFill="1" applyBorder="1"/>
    <xf numFmtId="49" fontId="11" fillId="0" borderId="0" xfId="0" applyNumberFormat="1" applyFont="1" applyAlignment="1" applyProtection="1">
      <alignment horizontal="left"/>
    </xf>
    <xf numFmtId="164" fontId="11" fillId="0" borderId="0" xfId="0" applyNumberFormat="1" applyFont="1" applyAlignment="1" applyProtection="1">
      <alignment horizontal="right"/>
    </xf>
    <xf numFmtId="164" fontId="11" fillId="0" borderId="0" xfId="0" applyNumberFormat="1" applyFont="1" applyProtection="1"/>
    <xf numFmtId="0" fontId="8" fillId="27" borderId="0" xfId="0" applyFont="1" applyFill="1" applyProtection="1"/>
    <xf numFmtId="0" fontId="12" fillId="11" borderId="9" xfId="0" applyFont="1" applyFill="1" applyBorder="1" applyProtection="1"/>
    <xf numFmtId="0" fontId="12" fillId="11" borderId="18" xfId="0" applyFont="1" applyFill="1" applyBorder="1" applyProtection="1"/>
    <xf numFmtId="0" fontId="11" fillId="5" borderId="22" xfId="0" applyFont="1" applyFill="1" applyBorder="1" applyAlignment="1" applyProtection="1">
      <alignment wrapText="1"/>
    </xf>
    <xf numFmtId="0" fontId="11" fillId="5" borderId="23" xfId="0" applyFont="1" applyFill="1" applyBorder="1" applyAlignment="1" applyProtection="1">
      <alignment wrapText="1"/>
    </xf>
    <xf numFmtId="0" fontId="11" fillId="0" borderId="12" xfId="0" applyFont="1" applyFill="1" applyBorder="1" applyAlignment="1" applyProtection="1">
      <alignment wrapText="1"/>
    </xf>
    <xf numFmtId="164" fontId="11" fillId="0" borderId="4" xfId="0" applyNumberFormat="1" applyFont="1" applyBorder="1" applyAlignment="1" applyProtection="1">
      <alignment wrapText="1"/>
    </xf>
    <xf numFmtId="164" fontId="11" fillId="0" borderId="5" xfId="0" applyNumberFormat="1" applyFont="1" applyBorder="1" applyAlignment="1" applyProtection="1">
      <alignment wrapText="1"/>
    </xf>
    <xf numFmtId="164" fontId="11" fillId="0" borderId="0" xfId="0" applyNumberFormat="1" applyFont="1" applyBorder="1" applyAlignment="1" applyProtection="1">
      <alignment wrapText="1"/>
    </xf>
    <xf numFmtId="164" fontId="11" fillId="0" borderId="20" xfId="0" applyNumberFormat="1" applyFont="1" applyBorder="1" applyAlignment="1" applyProtection="1">
      <alignment wrapText="1"/>
    </xf>
    <xf numFmtId="164" fontId="11" fillId="0" borderId="13" xfId="0" applyNumberFormat="1" applyFont="1" applyBorder="1" applyAlignment="1" applyProtection="1">
      <alignment wrapText="1"/>
    </xf>
    <xf numFmtId="0" fontId="11" fillId="11" borderId="12" xfId="0" applyFont="1" applyFill="1" applyBorder="1" applyProtection="1"/>
    <xf numFmtId="164" fontId="11" fillId="11" borderId="4" xfId="0" applyNumberFormat="1" applyFont="1" applyFill="1" applyBorder="1" applyAlignment="1" applyProtection="1">
      <alignment wrapText="1"/>
    </xf>
    <xf numFmtId="164" fontId="11" fillId="11" borderId="5" xfId="0" applyNumberFormat="1" applyFont="1" applyFill="1" applyBorder="1" applyAlignment="1" applyProtection="1">
      <alignment wrapText="1"/>
    </xf>
    <xf numFmtId="164" fontId="11" fillId="11" borderId="0" xfId="0" applyNumberFormat="1" applyFont="1" applyFill="1" applyBorder="1" applyAlignment="1" applyProtection="1">
      <alignment wrapText="1"/>
    </xf>
    <xf numFmtId="164" fontId="11" fillId="11" borderId="13" xfId="0" applyNumberFormat="1" applyFont="1" applyFill="1" applyBorder="1" applyAlignment="1" applyProtection="1">
      <alignment wrapText="1"/>
    </xf>
    <xf numFmtId="0" fontId="11" fillId="0" borderId="12" xfId="0" applyFont="1" applyFill="1" applyBorder="1" applyProtection="1"/>
    <xf numFmtId="164" fontId="11" fillId="0" borderId="4" xfId="0" applyNumberFormat="1" applyFont="1" applyFill="1" applyBorder="1" applyAlignment="1" applyProtection="1">
      <alignment wrapText="1"/>
    </xf>
    <xf numFmtId="164" fontId="11" fillId="0" borderId="5" xfId="0" applyNumberFormat="1" applyFont="1" applyFill="1" applyBorder="1" applyAlignment="1" applyProtection="1">
      <alignment wrapText="1"/>
    </xf>
    <xf numFmtId="164" fontId="11" fillId="0" borderId="0" xfId="0" applyNumberFormat="1" applyFont="1" applyFill="1" applyBorder="1" applyAlignment="1" applyProtection="1">
      <alignment wrapText="1"/>
    </xf>
    <xf numFmtId="164" fontId="11" fillId="0" borderId="13" xfId="0" applyNumberFormat="1" applyFont="1" applyFill="1" applyBorder="1" applyAlignment="1" applyProtection="1">
      <alignment wrapText="1"/>
    </xf>
    <xf numFmtId="0" fontId="11" fillId="11" borderId="12" xfId="0" applyFont="1" applyFill="1" applyBorder="1" applyAlignment="1" applyProtection="1">
      <alignment wrapText="1"/>
    </xf>
    <xf numFmtId="0" fontId="11" fillId="11" borderId="4" xfId="0" applyFont="1" applyFill="1" applyBorder="1" applyProtection="1"/>
    <xf numFmtId="0" fontId="11" fillId="11" borderId="13" xfId="0" applyFont="1" applyFill="1" applyBorder="1" applyProtection="1"/>
    <xf numFmtId="0" fontId="11" fillId="0" borderId="4" xfId="0" applyFont="1" applyBorder="1" applyProtection="1"/>
    <xf numFmtId="0" fontId="11" fillId="0" borderId="13" xfId="0" applyFont="1" applyBorder="1" applyProtection="1"/>
    <xf numFmtId="0" fontId="11" fillId="6" borderId="24" xfId="0" applyFont="1" applyFill="1" applyBorder="1" applyProtection="1"/>
    <xf numFmtId="164" fontId="11" fillId="6" borderId="25" xfId="0" applyNumberFormat="1" applyFont="1" applyFill="1" applyBorder="1" applyAlignment="1" applyProtection="1">
      <alignment wrapText="1"/>
    </xf>
    <xf numFmtId="164" fontId="11" fillId="6" borderId="26" xfId="0" applyNumberFormat="1" applyFont="1" applyFill="1" applyBorder="1" applyAlignment="1" applyProtection="1">
      <alignment wrapText="1"/>
    </xf>
    <xf numFmtId="0" fontId="12" fillId="6" borderId="14" xfId="0" applyFont="1" applyFill="1" applyBorder="1" applyProtection="1"/>
    <xf numFmtId="0" fontId="12" fillId="11" borderId="32" xfId="0" applyFont="1" applyFill="1" applyBorder="1" applyProtection="1"/>
    <xf numFmtId="0" fontId="11" fillId="0" borderId="12" xfId="0" quotePrefix="1" applyFont="1" applyFill="1" applyBorder="1" applyProtection="1"/>
    <xf numFmtId="164" fontId="11" fillId="0" borderId="4" xfId="0" applyNumberFormat="1" applyFont="1" applyBorder="1" applyAlignment="1" applyProtection="1">
      <alignment wrapText="1"/>
      <protection locked="0"/>
    </xf>
    <xf numFmtId="164" fontId="11" fillId="0" borderId="5" xfId="0" applyNumberFormat="1" applyFont="1" applyBorder="1" applyAlignment="1" applyProtection="1">
      <alignment wrapText="1"/>
      <protection locked="0"/>
    </xf>
    <xf numFmtId="164" fontId="11" fillId="0" borderId="0" xfId="0" applyNumberFormat="1" applyFont="1" applyFill="1" applyBorder="1" applyAlignment="1" applyProtection="1">
      <alignment wrapText="1"/>
      <protection locked="0"/>
    </xf>
    <xf numFmtId="164" fontId="11" fillId="0" borderId="17" xfId="0" applyNumberFormat="1" applyFont="1" applyBorder="1" applyAlignment="1" applyProtection="1">
      <alignment wrapText="1"/>
      <protection locked="0"/>
    </xf>
    <xf numFmtId="0" fontId="11" fillId="11" borderId="12" xfId="0" quotePrefix="1" applyFont="1" applyFill="1" applyBorder="1" applyProtection="1"/>
    <xf numFmtId="164" fontId="11" fillId="11" borderId="4" xfId="0" applyNumberFormat="1" applyFont="1" applyFill="1" applyBorder="1" applyAlignment="1" applyProtection="1">
      <alignment wrapText="1"/>
      <protection locked="0"/>
    </xf>
    <xf numFmtId="164" fontId="11" fillId="11" borderId="5" xfId="0" applyNumberFormat="1" applyFont="1" applyFill="1" applyBorder="1" applyAlignment="1" applyProtection="1">
      <alignment wrapText="1"/>
      <protection locked="0"/>
    </xf>
    <xf numFmtId="164" fontId="11" fillId="11" borderId="0" xfId="0" applyNumberFormat="1" applyFont="1" applyFill="1" applyBorder="1" applyAlignment="1" applyProtection="1">
      <alignment wrapText="1"/>
      <protection locked="0"/>
    </xf>
    <xf numFmtId="164" fontId="11" fillId="11" borderId="13" xfId="0" applyNumberFormat="1" applyFont="1" applyFill="1" applyBorder="1" applyAlignment="1" applyProtection="1">
      <alignment wrapText="1"/>
      <protection locked="0"/>
    </xf>
    <xf numFmtId="164" fontId="11" fillId="0" borderId="4" xfId="0" applyNumberFormat="1" applyFont="1" applyFill="1" applyBorder="1" applyAlignment="1" applyProtection="1">
      <alignment wrapText="1"/>
      <protection locked="0"/>
    </xf>
    <xf numFmtId="164" fontId="11" fillId="0" borderId="5" xfId="0" applyNumberFormat="1" applyFont="1" applyFill="1" applyBorder="1" applyAlignment="1" applyProtection="1">
      <alignment wrapText="1"/>
      <protection locked="0"/>
    </xf>
    <xf numFmtId="164" fontId="11" fillId="0" borderId="13" xfId="0" applyNumberFormat="1" applyFont="1" applyFill="1" applyBorder="1" applyAlignment="1" applyProtection="1">
      <alignment wrapText="1"/>
      <protection locked="0"/>
    </xf>
    <xf numFmtId="0" fontId="11" fillId="0" borderId="0" xfId="0" applyFont="1" applyFill="1" applyBorder="1" applyAlignment="1" applyProtection="1">
      <alignment wrapText="1"/>
    </xf>
    <xf numFmtId="164" fontId="11" fillId="0" borderId="0" xfId="0" applyNumberFormat="1" applyFont="1" applyFill="1" applyBorder="1" applyProtection="1"/>
    <xf numFmtId="0" fontId="11" fillId="0" borderId="0" xfId="0" applyFont="1" applyFill="1" applyBorder="1" applyProtection="1"/>
    <xf numFmtId="164" fontId="11" fillId="0" borderId="0" xfId="0" applyNumberFormat="1" applyFont="1" applyBorder="1" applyAlignment="1" applyProtection="1">
      <alignment wrapText="1"/>
      <protection locked="0"/>
    </xf>
    <xf numFmtId="164" fontId="11" fillId="0" borderId="20" xfId="0" applyNumberFormat="1" applyFont="1" applyBorder="1" applyAlignment="1" applyProtection="1">
      <alignment wrapText="1"/>
      <protection locked="0"/>
    </xf>
    <xf numFmtId="164" fontId="11" fillId="0" borderId="13" xfId="0" applyNumberFormat="1" applyFont="1" applyBorder="1" applyAlignment="1" applyProtection="1">
      <alignment wrapText="1"/>
      <protection locked="0"/>
    </xf>
    <xf numFmtId="164" fontId="11" fillId="2" borderId="4" xfId="0" applyNumberFormat="1" applyFont="1" applyFill="1" applyBorder="1" applyAlignment="1" applyProtection="1">
      <alignment wrapText="1"/>
      <protection locked="0"/>
    </xf>
    <xf numFmtId="164" fontId="11" fillId="2" borderId="5" xfId="0" applyNumberFormat="1" applyFont="1" applyFill="1" applyBorder="1" applyAlignment="1" applyProtection="1">
      <alignment wrapText="1"/>
      <protection locked="0"/>
    </xf>
    <xf numFmtId="164" fontId="11" fillId="2" borderId="0" xfId="0" applyNumberFormat="1" applyFont="1" applyFill="1" applyBorder="1" applyAlignment="1" applyProtection="1">
      <alignment wrapText="1"/>
      <protection locked="0"/>
    </xf>
    <xf numFmtId="164" fontId="11" fillId="2" borderId="13" xfId="0" applyNumberFormat="1" applyFont="1" applyFill="1" applyBorder="1" applyAlignment="1" applyProtection="1">
      <alignment wrapText="1"/>
      <protection locked="0"/>
    </xf>
    <xf numFmtId="164" fontId="11" fillId="11" borderId="22" xfId="0" applyNumberFormat="1" applyFont="1" applyFill="1" applyBorder="1" applyAlignment="1" applyProtection="1">
      <alignment wrapText="1"/>
      <protection locked="0"/>
    </xf>
    <xf numFmtId="0" fontId="11" fillId="0" borderId="0" xfId="0" applyFont="1" applyProtection="1"/>
    <xf numFmtId="0" fontId="11" fillId="0" borderId="0" xfId="0" applyFont="1" applyAlignment="1" applyProtection="1">
      <alignment wrapText="1"/>
    </xf>
    <xf numFmtId="0" fontId="11" fillId="0" borderId="0" xfId="0" applyFont="1" applyProtection="1">
      <protection locked="0"/>
    </xf>
    <xf numFmtId="0" fontId="11" fillId="0" borderId="0" xfId="0" applyFont="1" applyAlignment="1" applyProtection="1">
      <alignment wrapText="1"/>
      <protection locked="0"/>
    </xf>
    <xf numFmtId="164" fontId="11" fillId="0" borderId="0" xfId="0" applyNumberFormat="1" applyFont="1" applyProtection="1">
      <protection locked="0"/>
    </xf>
    <xf numFmtId="0" fontId="10" fillId="26" borderId="22" xfId="0" applyFont="1" applyFill="1" applyBorder="1" applyAlignment="1" applyProtection="1">
      <alignment wrapText="1"/>
    </xf>
    <xf numFmtId="0" fontId="10" fillId="26" borderId="19" xfId="0" applyFont="1" applyFill="1" applyBorder="1" applyAlignment="1" applyProtection="1">
      <alignment wrapText="1"/>
    </xf>
    <xf numFmtId="164" fontId="10" fillId="26" borderId="25" xfId="0" applyNumberFormat="1" applyFont="1" applyFill="1" applyBorder="1" applyAlignment="1" applyProtection="1">
      <alignment wrapText="1"/>
    </xf>
    <xf numFmtId="164" fontId="10" fillId="26" borderId="28" xfId="0" applyNumberFormat="1" applyFont="1" applyFill="1" applyBorder="1" applyAlignment="1" applyProtection="1">
      <alignment wrapText="1"/>
    </xf>
    <xf numFmtId="0" fontId="10" fillId="26" borderId="13" xfId="0" applyFont="1" applyFill="1" applyBorder="1" applyAlignment="1" applyProtection="1">
      <alignment wrapText="1"/>
    </xf>
    <xf numFmtId="164" fontId="10" fillId="26" borderId="37" xfId="0" applyNumberFormat="1" applyFont="1" applyFill="1" applyBorder="1" applyAlignment="1" applyProtection="1">
      <alignment wrapText="1"/>
    </xf>
    <xf numFmtId="164" fontId="10" fillId="26" borderId="40" xfId="0" applyNumberFormat="1" applyFont="1" applyFill="1" applyBorder="1" applyAlignment="1" applyProtection="1">
      <alignment wrapText="1"/>
    </xf>
    <xf numFmtId="0" fontId="10" fillId="26" borderId="4" xfId="0" applyFont="1" applyFill="1" applyBorder="1" applyAlignment="1" applyProtection="1">
      <alignment wrapText="1"/>
    </xf>
    <xf numFmtId="164" fontId="10" fillId="26" borderId="39" xfId="0" applyNumberFormat="1" applyFont="1" applyFill="1" applyBorder="1" applyAlignment="1" applyProtection="1">
      <alignment wrapText="1"/>
    </xf>
    <xf numFmtId="164" fontId="11" fillId="27" borderId="27" xfId="0" applyNumberFormat="1" applyFont="1" applyFill="1" applyBorder="1" applyAlignment="1" applyProtection="1">
      <alignment wrapText="1"/>
    </xf>
    <xf numFmtId="0" fontId="11" fillId="27" borderId="1" xfId="0" applyFont="1" applyFill="1" applyBorder="1" applyAlignment="1" applyProtection="1">
      <alignment wrapText="1"/>
    </xf>
    <xf numFmtId="0" fontId="11" fillId="2" borderId="0" xfId="0" applyFont="1" applyFill="1" applyAlignment="1" applyProtection="1">
      <alignment horizontal="left"/>
    </xf>
    <xf numFmtId="0" fontId="14" fillId="26" borderId="1" xfId="0" applyFont="1" applyFill="1" applyBorder="1" applyProtection="1"/>
    <xf numFmtId="0" fontId="12" fillId="2" borderId="1" xfId="0" applyFont="1" applyFill="1" applyBorder="1" applyAlignment="1" applyProtection="1">
      <alignment horizontal="left" wrapText="1"/>
    </xf>
    <xf numFmtId="0" fontId="12" fillId="3" borderId="2" xfId="0" applyFont="1" applyFill="1" applyBorder="1" applyAlignment="1" applyProtection="1">
      <alignment horizontal="center" vertical="center" wrapText="1"/>
    </xf>
    <xf numFmtId="0" fontId="12" fillId="27" borderId="2" xfId="0" applyFont="1" applyFill="1" applyBorder="1" applyAlignment="1" applyProtection="1">
      <alignment horizontal="center" vertical="center" wrapText="1"/>
    </xf>
    <xf numFmtId="0" fontId="14" fillId="26" borderId="2" xfId="0" applyFont="1" applyFill="1" applyBorder="1" applyAlignment="1" applyProtection="1">
      <alignment horizontal="center" vertical="center" wrapText="1"/>
    </xf>
    <xf numFmtId="0" fontId="10" fillId="26" borderId="2" xfId="0" applyFont="1" applyFill="1" applyBorder="1" applyProtection="1"/>
    <xf numFmtId="0" fontId="15" fillId="4" borderId="27" xfId="0" applyFont="1" applyFill="1" applyBorder="1" applyAlignment="1" applyProtection="1">
      <alignment horizontal="left"/>
    </xf>
    <xf numFmtId="164" fontId="15" fillId="4" borderId="27" xfId="0" applyNumberFormat="1" applyFont="1" applyFill="1" applyBorder="1" applyAlignment="1" applyProtection="1"/>
    <xf numFmtId="164" fontId="15" fillId="27" borderId="27" xfId="0" applyNumberFormat="1" applyFont="1" applyFill="1" applyBorder="1" applyAlignment="1" applyProtection="1"/>
    <xf numFmtId="164" fontId="16" fillId="26" borderId="27" xfId="0" applyNumberFormat="1" applyFont="1" applyFill="1" applyBorder="1" applyAlignment="1" applyProtection="1"/>
    <xf numFmtId="49" fontId="11" fillId="0" borderId="0" xfId="0" applyNumberFormat="1" applyFont="1" applyFill="1" applyAlignment="1" applyProtection="1">
      <alignment horizontal="left"/>
    </xf>
    <xf numFmtId="164" fontId="11" fillId="6" borderId="0" xfId="0" applyNumberFormat="1" applyFont="1" applyFill="1" applyAlignment="1" applyProtection="1">
      <alignment horizontal="right"/>
    </xf>
    <xf numFmtId="164" fontId="11" fillId="27" borderId="0" xfId="0" applyNumberFormat="1" applyFont="1" applyFill="1" applyAlignment="1" applyProtection="1">
      <alignment horizontal="right"/>
    </xf>
    <xf numFmtId="164" fontId="10" fillId="26" borderId="0" xfId="0" applyNumberFormat="1" applyFont="1" applyFill="1" applyAlignment="1" applyProtection="1">
      <alignment horizontal="right"/>
    </xf>
    <xf numFmtId="164" fontId="10" fillId="26" borderId="0" xfId="0" applyNumberFormat="1" applyFont="1" applyFill="1" applyProtection="1"/>
    <xf numFmtId="164" fontId="11" fillId="27" borderId="0" xfId="0" applyNumberFormat="1" applyFont="1" applyFill="1" applyBorder="1" applyAlignment="1" applyProtection="1">
      <alignment horizontal="right"/>
    </xf>
    <xf numFmtId="164" fontId="10" fillId="26" borderId="0" xfId="0" applyNumberFormat="1" applyFont="1" applyFill="1" applyBorder="1" applyAlignment="1" applyProtection="1">
      <alignment horizontal="right"/>
    </xf>
    <xf numFmtId="164" fontId="10" fillId="26" borderId="0" xfId="0" applyNumberFormat="1" applyFont="1" applyFill="1" applyBorder="1" applyProtection="1"/>
    <xf numFmtId="0" fontId="11" fillId="0" borderId="0" xfId="0" applyFont="1" applyAlignment="1" applyProtection="1">
      <alignment horizontal="left"/>
    </xf>
    <xf numFmtId="0" fontId="11" fillId="0" borderId="1" xfId="0" applyFont="1" applyBorder="1" applyAlignment="1" applyProtection="1">
      <alignment horizontal="left"/>
    </xf>
    <xf numFmtId="164" fontId="11" fillId="6" borderId="1" xfId="0" applyNumberFormat="1" applyFont="1" applyFill="1" applyBorder="1" applyAlignment="1" applyProtection="1">
      <alignment horizontal="right"/>
    </xf>
    <xf numFmtId="164" fontId="11" fillId="27" borderId="1" xfId="0" applyNumberFormat="1" applyFont="1" applyFill="1" applyBorder="1" applyAlignment="1" applyProtection="1">
      <alignment horizontal="right"/>
    </xf>
    <xf numFmtId="164" fontId="10" fillId="26" borderId="1" xfId="0" applyNumberFormat="1" applyFont="1" applyFill="1" applyBorder="1" applyAlignment="1" applyProtection="1">
      <alignment horizontal="right"/>
    </xf>
    <xf numFmtId="164" fontId="10" fillId="26" borderId="1" xfId="0" applyNumberFormat="1" applyFont="1" applyFill="1" applyBorder="1" applyProtection="1"/>
    <xf numFmtId="0" fontId="5" fillId="26" borderId="0" xfId="0" applyFont="1" applyFill="1"/>
    <xf numFmtId="0" fontId="0" fillId="26" borderId="0" xfId="0" applyFill="1"/>
    <xf numFmtId="0" fontId="0" fillId="11" borderId="34" xfId="0" applyFill="1" applyBorder="1" applyAlignment="1" applyProtection="1">
      <alignment wrapText="1"/>
      <protection locked="0"/>
    </xf>
    <xf numFmtId="0" fontId="0" fillId="11" borderId="34" xfId="0" applyFill="1" applyBorder="1" applyAlignment="1" applyProtection="1">
      <alignment horizontal="left" wrapText="1"/>
      <protection locked="0"/>
    </xf>
    <xf numFmtId="0" fontId="0" fillId="11" borderId="36" xfId="0" applyFill="1" applyBorder="1" applyAlignment="1" applyProtection="1">
      <alignment wrapText="1"/>
      <protection locked="0"/>
    </xf>
    <xf numFmtId="0" fontId="0" fillId="11" borderId="36" xfId="0" applyFill="1" applyBorder="1" applyAlignment="1" applyProtection="1">
      <alignment horizontal="left" wrapText="1"/>
      <protection locked="0"/>
    </xf>
    <xf numFmtId="0" fontId="0" fillId="26" borderId="0" xfId="0" applyFill="1" applyAlignment="1">
      <alignment wrapText="1"/>
    </xf>
    <xf numFmtId="0" fontId="10" fillId="26" borderId="0" xfId="0" applyFont="1" applyFill="1" applyAlignment="1">
      <alignment horizontal="left" wrapText="1"/>
    </xf>
    <xf numFmtId="0" fontId="11" fillId="26" borderId="0" xfId="0" applyFont="1" applyFill="1" applyAlignment="1">
      <alignment horizontal="left" wrapText="1"/>
    </xf>
    <xf numFmtId="0" fontId="17" fillId="8" borderId="0" xfId="0" applyFont="1" applyFill="1" applyAlignment="1">
      <alignment wrapText="1"/>
    </xf>
    <xf numFmtId="0" fontId="11" fillId="7" borderId="0" xfId="0" applyFont="1" applyFill="1" applyAlignment="1" applyProtection="1">
      <alignment horizontal="left" wrapText="1"/>
    </xf>
    <xf numFmtId="164" fontId="11" fillId="7" borderId="0" xfId="0" applyNumberFormat="1" applyFont="1" applyFill="1" applyAlignment="1" applyProtection="1">
      <alignment horizontal="left" wrapText="1"/>
      <protection locked="0"/>
    </xf>
    <xf numFmtId="164" fontId="11" fillId="8" borderId="0" xfId="0" applyNumberFormat="1" applyFont="1" applyFill="1" applyAlignment="1">
      <alignment wrapText="1"/>
    </xf>
    <xf numFmtId="0" fontId="11" fillId="25" borderId="0" xfId="0" applyFont="1" applyFill="1" applyAlignment="1" applyProtection="1">
      <alignment horizontal="left" wrapText="1"/>
    </xf>
    <xf numFmtId="164" fontId="11" fillId="25" borderId="0" xfId="0" applyNumberFormat="1" applyFont="1" applyFill="1" applyAlignment="1" applyProtection="1">
      <alignment horizontal="left" wrapText="1"/>
      <protection locked="0"/>
    </xf>
    <xf numFmtId="0" fontId="11" fillId="25" borderId="0" xfId="0" applyNumberFormat="1" applyFont="1" applyFill="1" applyAlignment="1" applyProtection="1">
      <alignment horizontal="left" wrapText="1"/>
    </xf>
    <xf numFmtId="0" fontId="11" fillId="7" borderId="0" xfId="0" applyNumberFormat="1" applyFont="1" applyFill="1" applyAlignment="1" applyProtection="1">
      <alignment horizontal="left" wrapText="1"/>
    </xf>
    <xf numFmtId="0" fontId="18" fillId="8" borderId="0" xfId="0" applyFont="1" applyFill="1" applyAlignment="1">
      <alignment horizontal="left" wrapText="1"/>
    </xf>
    <xf numFmtId="164" fontId="11" fillId="8" borderId="0" xfId="0" applyNumberFormat="1" applyFont="1" applyFill="1" applyAlignment="1">
      <alignment horizontal="left" wrapText="1"/>
    </xf>
    <xf numFmtId="0" fontId="11" fillId="0" borderId="0" xfId="0" applyFont="1" applyAlignment="1">
      <alignment wrapText="1"/>
    </xf>
    <xf numFmtId="0" fontId="10" fillId="26" borderId="0" xfId="0" applyFont="1" applyFill="1" applyAlignment="1">
      <alignment wrapText="1"/>
    </xf>
    <xf numFmtId="0" fontId="11" fillId="26" borderId="0" xfId="0" applyFont="1" applyFill="1" applyAlignment="1">
      <alignment wrapText="1"/>
    </xf>
    <xf numFmtId="0" fontId="11" fillId="7" borderId="0" xfId="0" applyFont="1" applyFill="1" applyAlignment="1" applyProtection="1">
      <alignment wrapText="1"/>
    </xf>
    <xf numFmtId="164" fontId="11" fillId="7" borderId="0" xfId="0" applyNumberFormat="1" applyFont="1" applyFill="1" applyAlignment="1" applyProtection="1">
      <alignment wrapText="1"/>
      <protection locked="0"/>
    </xf>
    <xf numFmtId="0" fontId="11" fillId="25" borderId="0" xfId="0" applyFont="1" applyFill="1" applyAlignment="1" applyProtection="1">
      <alignment wrapText="1"/>
    </xf>
    <xf numFmtId="164" fontId="11" fillId="25" borderId="0" xfId="0" applyNumberFormat="1" applyFont="1" applyFill="1" applyAlignment="1" applyProtection="1">
      <alignment wrapText="1"/>
      <protection locked="0"/>
    </xf>
    <xf numFmtId="0" fontId="11" fillId="25" borderId="0" xfId="0" applyNumberFormat="1" applyFont="1" applyFill="1" applyAlignment="1" applyProtection="1">
      <alignment wrapText="1"/>
    </xf>
    <xf numFmtId="0" fontId="11" fillId="7" borderId="0" xfId="0" applyNumberFormat="1" applyFont="1" applyFill="1" applyAlignment="1" applyProtection="1">
      <alignment wrapText="1"/>
    </xf>
    <xf numFmtId="0" fontId="18" fillId="8" borderId="0" xfId="0" applyFont="1" applyFill="1" applyAlignment="1">
      <alignment wrapText="1"/>
    </xf>
    <xf numFmtId="0" fontId="11" fillId="7" borderId="0" xfId="0" applyFont="1" applyFill="1" applyAlignment="1">
      <alignment wrapText="1"/>
    </xf>
    <xf numFmtId="0" fontId="11" fillId="25" borderId="0" xfId="0" applyFont="1" applyFill="1" applyAlignment="1">
      <alignment wrapText="1"/>
    </xf>
    <xf numFmtId="164" fontId="11" fillId="0" borderId="0" xfId="0" applyNumberFormat="1" applyFont="1" applyAlignment="1">
      <alignment wrapText="1"/>
    </xf>
    <xf numFmtId="164" fontId="10" fillId="26" borderId="0" xfId="0" applyNumberFormat="1" applyFont="1" applyFill="1" applyAlignment="1">
      <alignment wrapText="1"/>
    </xf>
    <xf numFmtId="0" fontId="14" fillId="26" borderId="0" xfId="0" applyFont="1" applyFill="1" applyAlignment="1">
      <alignment wrapText="1"/>
    </xf>
    <xf numFmtId="0" fontId="14" fillId="26" borderId="33" xfId="0" applyFont="1" applyFill="1" applyBorder="1" applyAlignment="1">
      <alignment horizontal="center" wrapText="1"/>
    </xf>
    <xf numFmtId="0" fontId="14" fillId="26" borderId="33" xfId="0" quotePrefix="1" applyFont="1" applyFill="1" applyBorder="1" applyAlignment="1">
      <alignment horizontal="center" wrapText="1"/>
    </xf>
    <xf numFmtId="0" fontId="11" fillId="18" borderId="33" xfId="0" applyFont="1" applyFill="1" applyBorder="1"/>
    <xf numFmtId="165" fontId="14" fillId="16" borderId="33" xfId="0" applyNumberFormat="1" applyFont="1" applyFill="1" applyBorder="1" applyAlignment="1">
      <alignment wrapText="1"/>
    </xf>
    <xf numFmtId="0" fontId="12" fillId="12" borderId="33" xfId="0" applyFont="1" applyFill="1" applyBorder="1" applyAlignment="1">
      <alignment horizontal="center" wrapText="1"/>
    </xf>
    <xf numFmtId="164" fontId="11" fillId="9" borderId="33" xfId="0" applyNumberFormat="1" applyFont="1" applyFill="1" applyBorder="1"/>
    <xf numFmtId="165" fontId="11" fillId="17" borderId="33" xfId="0" applyNumberFormat="1" applyFont="1" applyFill="1" applyBorder="1" applyProtection="1">
      <protection locked="0"/>
    </xf>
    <xf numFmtId="165" fontId="14" fillId="16" borderId="33" xfId="0" applyNumberFormat="1" applyFont="1" applyFill="1" applyBorder="1"/>
    <xf numFmtId="164" fontId="11" fillId="10" borderId="33" xfId="0" applyNumberFormat="1" applyFont="1" applyFill="1" applyBorder="1"/>
    <xf numFmtId="165" fontId="11" fillId="15" borderId="33" xfId="0" applyNumberFormat="1" applyFont="1" applyFill="1" applyBorder="1" applyProtection="1">
      <protection locked="0"/>
    </xf>
    <xf numFmtId="165" fontId="11" fillId="15" borderId="38" xfId="0" applyNumberFormat="1" applyFont="1" applyFill="1" applyBorder="1" applyProtection="1">
      <protection locked="0"/>
    </xf>
    <xf numFmtId="165" fontId="11" fillId="17" borderId="38" xfId="0" applyNumberFormat="1" applyFont="1" applyFill="1" applyBorder="1" applyProtection="1">
      <protection locked="0"/>
    </xf>
    <xf numFmtId="0" fontId="20" fillId="19" borderId="38" xfId="0" applyFont="1" applyFill="1" applyBorder="1" applyAlignment="1">
      <alignment horizontal="center" wrapText="1"/>
    </xf>
    <xf numFmtId="164" fontId="6" fillId="22" borderId="23" xfId="0" applyNumberFormat="1" applyFont="1" applyFill="1" applyBorder="1"/>
    <xf numFmtId="165" fontId="6" fillId="23" borderId="23" xfId="0" applyNumberFormat="1" applyFont="1" applyFill="1" applyBorder="1" applyProtection="1">
      <protection locked="0"/>
    </xf>
    <xf numFmtId="165" fontId="22" fillId="20" borderId="38" xfId="0" applyNumberFormat="1" applyFont="1" applyFill="1" applyBorder="1"/>
    <xf numFmtId="164" fontId="6" fillId="21" borderId="23" xfId="0" applyNumberFormat="1" applyFont="1" applyFill="1" applyBorder="1"/>
    <xf numFmtId="165" fontId="6" fillId="24" borderId="23" xfId="0" applyNumberFormat="1" applyFont="1" applyFill="1" applyBorder="1" applyProtection="1">
      <protection locked="0"/>
    </xf>
    <xf numFmtId="165" fontId="22" fillId="20" borderId="23" xfId="0" applyNumberFormat="1" applyFont="1" applyFill="1" applyBorder="1"/>
    <xf numFmtId="164" fontId="12" fillId="4" borderId="33" xfId="0" applyNumberFormat="1" applyFont="1" applyFill="1" applyBorder="1" applyAlignment="1">
      <alignment vertical="center" wrapText="1"/>
    </xf>
    <xf numFmtId="164" fontId="12" fillId="4" borderId="38" xfId="0" applyNumberFormat="1" applyFont="1" applyFill="1" applyBorder="1" applyAlignment="1">
      <alignment vertical="center" wrapText="1"/>
    </xf>
    <xf numFmtId="0" fontId="12" fillId="4" borderId="37" xfId="0" applyFont="1" applyFill="1" applyBorder="1" applyAlignment="1">
      <alignment vertical="center" wrapText="1"/>
    </xf>
    <xf numFmtId="165" fontId="12" fillId="4" borderId="33" xfId="0" applyNumberFormat="1" applyFont="1" applyFill="1" applyBorder="1" applyAlignment="1">
      <alignment vertical="center" wrapText="1"/>
    </xf>
    <xf numFmtId="165" fontId="12" fillId="4" borderId="38" xfId="0" applyNumberFormat="1" applyFont="1" applyFill="1" applyBorder="1" applyAlignment="1">
      <alignment vertical="center" wrapText="1"/>
    </xf>
    <xf numFmtId="0" fontId="12" fillId="4" borderId="33" xfId="0" applyFont="1" applyFill="1" applyBorder="1" applyAlignment="1">
      <alignment wrapText="1"/>
    </xf>
    <xf numFmtId="164" fontId="12" fillId="4" borderId="33" xfId="0" applyNumberFormat="1" applyFont="1" applyFill="1" applyBorder="1" applyAlignment="1">
      <alignment wrapText="1"/>
    </xf>
    <xf numFmtId="165" fontId="12" fillId="4" borderId="33" xfId="0" applyNumberFormat="1" applyFont="1" applyFill="1" applyBorder="1" applyAlignment="1">
      <alignment wrapText="1"/>
    </xf>
    <xf numFmtId="164" fontId="12" fillId="2" borderId="33" xfId="0" applyNumberFormat="1" applyFont="1" applyFill="1" applyBorder="1" applyAlignment="1">
      <alignment wrapText="1"/>
    </xf>
    <xf numFmtId="164" fontId="12" fillId="2" borderId="38" xfId="0" applyNumberFormat="1" applyFont="1" applyFill="1" applyBorder="1" applyAlignment="1">
      <alignment wrapText="1"/>
    </xf>
    <xf numFmtId="0" fontId="12" fillId="2" borderId="37" xfId="0" applyFont="1" applyFill="1" applyBorder="1" applyAlignment="1">
      <alignment vertical="center" wrapText="1"/>
    </xf>
    <xf numFmtId="165" fontId="12" fillId="2" borderId="33" xfId="0" applyNumberFormat="1" applyFont="1" applyFill="1" applyBorder="1" applyAlignment="1">
      <alignment wrapText="1"/>
    </xf>
    <xf numFmtId="165" fontId="12" fillId="2" borderId="38" xfId="0" applyNumberFormat="1" applyFont="1" applyFill="1" applyBorder="1" applyAlignment="1">
      <alignment wrapText="1"/>
    </xf>
    <xf numFmtId="164" fontId="12" fillId="28" borderId="33" xfId="0" applyNumberFormat="1" applyFont="1" applyFill="1" applyBorder="1" applyAlignment="1">
      <alignment wrapText="1"/>
    </xf>
    <xf numFmtId="0" fontId="0" fillId="0" borderId="0" xfId="0" applyAlignment="1">
      <alignment horizontal="center" wrapText="1"/>
    </xf>
    <xf numFmtId="0" fontId="12" fillId="11" borderId="16" xfId="0" applyFont="1" applyFill="1" applyBorder="1" applyAlignment="1" applyProtection="1">
      <alignment horizontal="left"/>
    </xf>
    <xf numFmtId="0" fontId="12" fillId="11" borderId="18" xfId="0" applyFont="1" applyFill="1" applyBorder="1" applyAlignment="1" applyProtection="1">
      <alignment horizontal="left"/>
    </xf>
    <xf numFmtId="0" fontId="12" fillId="5" borderId="20" xfId="0" applyFont="1" applyFill="1" applyBorder="1" applyAlignment="1" applyProtection="1">
      <alignment horizontal="center" wrapText="1"/>
    </xf>
    <xf numFmtId="0" fontId="12" fillId="5" borderId="21" xfId="0" applyFont="1" applyFill="1" applyBorder="1" applyAlignment="1" applyProtection="1">
      <alignment horizontal="center" wrapText="1"/>
    </xf>
    <xf numFmtId="164" fontId="12" fillId="27" borderId="3" xfId="0" applyNumberFormat="1" applyFont="1" applyFill="1" applyBorder="1" applyAlignment="1" applyProtection="1">
      <alignment horizontal="center"/>
    </xf>
    <xf numFmtId="0" fontId="14" fillId="26" borderId="20" xfId="0" applyFont="1" applyFill="1" applyBorder="1" applyAlignment="1" applyProtection="1">
      <alignment horizontal="center"/>
    </xf>
    <xf numFmtId="0" fontId="14" fillId="26" borderId="17" xfId="0" applyFont="1" applyFill="1" applyBorder="1" applyAlignment="1" applyProtection="1">
      <alignment horizontal="center"/>
    </xf>
    <xf numFmtId="164" fontId="12" fillId="6" borderId="8" xfId="0" applyNumberFormat="1" applyFont="1" applyFill="1" applyBorder="1" applyAlignment="1" applyProtection="1">
      <alignment horizontal="center" wrapText="1"/>
    </xf>
    <xf numFmtId="164" fontId="12" fillId="6" borderId="6" xfId="0" applyNumberFormat="1" applyFont="1" applyFill="1" applyBorder="1" applyAlignment="1" applyProtection="1">
      <alignment horizontal="center" wrapText="1"/>
    </xf>
    <xf numFmtId="164" fontId="12" fillId="27" borderId="7" xfId="0" applyNumberFormat="1" applyFont="1" applyFill="1" applyBorder="1" applyAlignment="1" applyProtection="1">
      <alignment horizontal="center" wrapText="1"/>
    </xf>
    <xf numFmtId="164" fontId="14" fillId="26" borderId="8" xfId="0" applyNumberFormat="1" applyFont="1" applyFill="1" applyBorder="1" applyAlignment="1" applyProtection="1">
      <alignment horizontal="center" wrapText="1"/>
    </xf>
    <xf numFmtId="164" fontId="14" fillId="26" borderId="15" xfId="0" applyNumberFormat="1" applyFont="1" applyFill="1" applyBorder="1" applyAlignment="1" applyProtection="1">
      <alignment horizontal="center" wrapText="1"/>
    </xf>
    <xf numFmtId="0" fontId="11" fillId="11" borderId="10" xfId="0" quotePrefix="1" applyFont="1" applyFill="1" applyBorder="1" applyAlignment="1" applyProtection="1">
      <alignment horizontal="left" wrapText="1"/>
    </xf>
    <xf numFmtId="0" fontId="11" fillId="11" borderId="10" xfId="0" applyFont="1" applyFill="1" applyBorder="1" applyAlignment="1" applyProtection="1">
      <alignment horizontal="left" wrapText="1"/>
    </xf>
    <xf numFmtId="0" fontId="11" fillId="11" borderId="11" xfId="0" applyFont="1" applyFill="1" applyBorder="1" applyAlignment="1" applyProtection="1">
      <alignment horizontal="left" wrapText="1"/>
    </xf>
    <xf numFmtId="164" fontId="12" fillId="6" borderId="30" xfId="0" applyNumberFormat="1" applyFont="1" applyFill="1" applyBorder="1" applyAlignment="1" applyProtection="1">
      <alignment horizontal="center" wrapText="1"/>
    </xf>
    <xf numFmtId="164" fontId="12" fillId="6" borderId="29" xfId="0" applyNumberFormat="1" applyFont="1" applyFill="1" applyBorder="1" applyAlignment="1" applyProtection="1">
      <alignment horizontal="center" wrapText="1"/>
    </xf>
    <xf numFmtId="164" fontId="14" fillId="26" borderId="30" xfId="0" applyNumberFormat="1" applyFont="1" applyFill="1" applyBorder="1" applyAlignment="1" applyProtection="1">
      <alignment horizontal="center" wrapText="1"/>
    </xf>
    <xf numFmtId="164" fontId="14" fillId="26" borderId="31" xfId="0" applyNumberFormat="1" applyFont="1" applyFill="1" applyBorder="1" applyAlignment="1" applyProtection="1">
      <alignment horizontal="center" wrapText="1"/>
    </xf>
    <xf numFmtId="0" fontId="0" fillId="0" borderId="7" xfId="0" applyBorder="1" applyAlignment="1" applyProtection="1">
      <alignment horizontal="left" vertical="top" wrapText="1"/>
    </xf>
    <xf numFmtId="164" fontId="12" fillId="27" borderId="20" xfId="0" applyNumberFormat="1" applyFont="1" applyFill="1" applyBorder="1" applyAlignment="1" applyProtection="1">
      <alignment horizontal="center"/>
    </xf>
    <xf numFmtId="164" fontId="12" fillId="27" borderId="21" xfId="0" applyNumberFormat="1" applyFont="1" applyFill="1" applyBorder="1" applyAlignment="1" applyProtection="1">
      <alignment horizontal="center"/>
    </xf>
    <xf numFmtId="0" fontId="11" fillId="11" borderId="1" xfId="0" applyFont="1" applyFill="1" applyBorder="1" applyAlignment="1" applyProtection="1">
      <alignment horizontal="left" wrapText="1"/>
    </xf>
    <xf numFmtId="0" fontId="11" fillId="11" borderId="19" xfId="0" applyFont="1" applyFill="1" applyBorder="1" applyAlignment="1" applyProtection="1">
      <alignment horizontal="left" wrapText="1"/>
    </xf>
    <xf numFmtId="0" fontId="12" fillId="3" borderId="1" xfId="0" applyFont="1" applyFill="1" applyBorder="1" applyAlignment="1" applyProtection="1">
      <alignment horizontal="center" vertical="center"/>
    </xf>
    <xf numFmtId="0" fontId="12" fillId="27" borderId="1" xfId="0" applyFont="1" applyFill="1" applyBorder="1" applyAlignment="1" applyProtection="1">
      <alignment horizontal="center" vertical="center"/>
    </xf>
    <xf numFmtId="0" fontId="14" fillId="26" borderId="1" xfId="0" applyFont="1" applyFill="1" applyBorder="1" applyAlignment="1" applyProtection="1">
      <alignment horizontal="center" vertical="center"/>
    </xf>
    <xf numFmtId="0" fontId="0" fillId="0" borderId="0" xfId="0" applyAlignment="1" applyProtection="1">
      <alignment vertical="top" wrapText="1"/>
    </xf>
    <xf numFmtId="0" fontId="0" fillId="0" borderId="0" xfId="0" applyAlignment="1">
      <alignment vertical="top" wrapText="1"/>
    </xf>
    <xf numFmtId="0" fontId="12" fillId="0" borderId="0" xfId="0" applyFont="1" applyAlignment="1">
      <alignment horizontal="center" wrapText="1"/>
    </xf>
    <xf numFmtId="0" fontId="1" fillId="0" borderId="0" xfId="0" applyFont="1" applyAlignment="1">
      <alignment horizontal="center" wrapText="1"/>
    </xf>
    <xf numFmtId="0" fontId="14" fillId="26" borderId="0" xfId="0" applyFont="1" applyFill="1" applyBorder="1" applyAlignment="1">
      <alignment horizontal="center"/>
    </xf>
    <xf numFmtId="0" fontId="14" fillId="26" borderId="5" xfId="0" applyFont="1" applyFill="1" applyBorder="1" applyAlignment="1">
      <alignment horizontal="center"/>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28" borderId="0" xfId="0" applyFont="1" applyFill="1" applyBorder="1" applyAlignment="1">
      <alignment horizontal="center" wrapText="1"/>
    </xf>
    <xf numFmtId="0" fontId="12" fillId="28" borderId="5" xfId="0" applyFont="1" applyFill="1" applyBorder="1" applyAlignment="1">
      <alignment horizontal="center" wrapText="1"/>
    </xf>
    <xf numFmtId="0" fontId="8" fillId="10" borderId="33" xfId="0" applyFont="1" applyFill="1" applyBorder="1" applyAlignment="1" applyProtection="1">
      <alignment horizontal="center" vertical="center" wrapText="1"/>
    </xf>
    <xf numFmtId="164" fontId="11" fillId="10" borderId="34" xfId="0" applyNumberFormat="1" applyFont="1" applyFill="1" applyBorder="1" applyAlignment="1" applyProtection="1">
      <alignment horizontal="center"/>
    </xf>
    <xf numFmtId="164" fontId="11" fillId="10" borderId="36" xfId="0" applyNumberFormat="1" applyFont="1" applyFill="1" applyBorder="1" applyAlignment="1" applyProtection="1">
      <alignment horizontal="center"/>
    </xf>
    <xf numFmtId="164" fontId="11" fillId="10" borderId="35" xfId="0" applyNumberFormat="1" applyFont="1" applyFill="1" applyBorder="1" applyAlignment="1" applyProtection="1">
      <alignment horizontal="center"/>
    </xf>
    <xf numFmtId="0" fontId="12" fillId="12" borderId="33" xfId="0" applyFont="1" applyFill="1" applyBorder="1" applyAlignment="1">
      <alignment horizontal="center" wrapText="1"/>
    </xf>
    <xf numFmtId="0" fontId="19" fillId="12" borderId="22" xfId="0" applyFont="1" applyFill="1" applyBorder="1" applyAlignment="1">
      <alignment horizontal="center" wrapText="1"/>
    </xf>
    <xf numFmtId="0" fontId="19" fillId="12" borderId="1" xfId="0" applyFont="1" applyFill="1" applyBorder="1" applyAlignment="1">
      <alignment horizontal="center" wrapText="1"/>
    </xf>
    <xf numFmtId="0" fontId="14" fillId="16" borderId="4" xfId="0" applyFont="1" applyFill="1" applyBorder="1" applyAlignment="1">
      <alignment horizontal="center"/>
    </xf>
    <xf numFmtId="0" fontId="11" fillId="10" borderId="33" xfId="0" applyFont="1" applyFill="1" applyBorder="1" applyAlignment="1">
      <alignment horizontal="center" vertical="center"/>
    </xf>
    <xf numFmtId="0" fontId="8" fillId="10" borderId="34" xfId="0" applyFont="1" applyFill="1" applyBorder="1" applyAlignment="1" applyProtection="1">
      <alignment horizontal="center" vertical="center" wrapText="1"/>
    </xf>
    <xf numFmtId="0" fontId="8" fillId="10" borderId="36" xfId="0" applyFont="1" applyFill="1" applyBorder="1" applyAlignment="1" applyProtection="1">
      <alignment horizontal="center" vertical="center" wrapText="1"/>
    </xf>
    <xf numFmtId="0" fontId="8" fillId="10" borderId="35" xfId="0" applyFont="1" applyFill="1" applyBorder="1" applyAlignment="1" applyProtection="1">
      <alignment horizontal="center" vertical="center" wrapText="1"/>
    </xf>
    <xf numFmtId="0" fontId="12" fillId="12" borderId="33" xfId="0" applyFont="1" applyFill="1" applyBorder="1" applyAlignment="1">
      <alignment horizontal="center"/>
    </xf>
    <xf numFmtId="0" fontId="11" fillId="12" borderId="33" xfId="0" applyFont="1" applyFill="1" applyBorder="1" applyAlignment="1">
      <alignment horizontal="center"/>
    </xf>
    <xf numFmtId="0" fontId="7" fillId="12" borderId="33" xfId="0" applyFont="1" applyFill="1" applyBorder="1" applyAlignment="1">
      <alignment horizontal="center" wrapText="1"/>
    </xf>
    <xf numFmtId="0" fontId="12" fillId="12" borderId="34" xfId="0" applyFont="1" applyFill="1" applyBorder="1" applyAlignment="1">
      <alignment horizontal="center" wrapText="1"/>
    </xf>
    <xf numFmtId="0" fontId="12" fillId="12" borderId="35" xfId="0" applyFont="1" applyFill="1" applyBorder="1" applyAlignment="1">
      <alignment horizontal="center" wrapText="1"/>
    </xf>
    <xf numFmtId="0" fontId="20" fillId="19" borderId="34" xfId="0" applyFont="1" applyFill="1" applyBorder="1" applyAlignment="1">
      <alignment horizontal="center" wrapText="1"/>
    </xf>
    <xf numFmtId="0" fontId="20" fillId="19" borderId="35" xfId="0" applyFont="1" applyFill="1" applyBorder="1" applyAlignment="1">
      <alignment horizontal="center" wrapText="1"/>
    </xf>
    <xf numFmtId="0" fontId="20" fillId="19" borderId="34" xfId="0" applyFont="1" applyFill="1" applyBorder="1" applyAlignment="1">
      <alignment horizontal="center"/>
    </xf>
    <xf numFmtId="0" fontId="20" fillId="19" borderId="35" xfId="0" applyFont="1" applyFill="1" applyBorder="1" applyAlignment="1">
      <alignment horizontal="center"/>
    </xf>
    <xf numFmtId="0" fontId="7" fillId="19" borderId="34" xfId="0" applyFont="1" applyFill="1" applyBorder="1" applyAlignment="1">
      <alignment horizontal="center" wrapText="1"/>
    </xf>
    <xf numFmtId="0" fontId="7" fillId="19" borderId="35" xfId="0" applyFont="1" applyFill="1" applyBorder="1" applyAlignment="1">
      <alignment horizontal="center" wrapText="1"/>
    </xf>
    <xf numFmtId="0" fontId="20" fillId="19" borderId="41" xfId="0" applyFont="1" applyFill="1" applyBorder="1" applyAlignment="1">
      <alignment horizontal="center" wrapText="1"/>
    </xf>
    <xf numFmtId="164" fontId="6" fillId="21" borderId="42" xfId="0" applyNumberFormat="1" applyFont="1" applyFill="1" applyBorder="1" applyAlignment="1">
      <alignment horizontal="center"/>
    </xf>
    <xf numFmtId="164" fontId="6" fillId="21" borderId="36" xfId="0" applyNumberFormat="1" applyFont="1" applyFill="1" applyBorder="1" applyAlignment="1">
      <alignment horizontal="center"/>
    </xf>
    <xf numFmtId="164" fontId="6" fillId="21" borderId="41" xfId="0" applyNumberFormat="1" applyFont="1" applyFill="1" applyBorder="1" applyAlignment="1">
      <alignment horizontal="center"/>
    </xf>
    <xf numFmtId="0" fontId="21" fillId="19" borderId="22" xfId="0" applyFont="1" applyFill="1" applyBorder="1" applyAlignment="1">
      <alignment horizontal="center" wrapText="1"/>
    </xf>
    <xf numFmtId="0" fontId="21" fillId="19" borderId="1" xfId="0" applyFont="1" applyFill="1" applyBorder="1" applyAlignment="1">
      <alignment horizontal="center" wrapText="1"/>
    </xf>
    <xf numFmtId="0" fontId="21" fillId="19" borderId="23" xfId="0" applyFont="1" applyFill="1" applyBorder="1" applyAlignment="1">
      <alignment horizontal="center" wrapText="1"/>
    </xf>
    <xf numFmtId="0" fontId="22" fillId="20" borderId="4" xfId="0" applyFont="1" applyFill="1" applyBorder="1" applyAlignment="1">
      <alignment horizontal="center"/>
    </xf>
    <xf numFmtId="0" fontId="22" fillId="20" borderId="22" xfId="0" applyFont="1" applyFill="1" applyBorder="1" applyAlignment="1">
      <alignment horizontal="center"/>
    </xf>
    <xf numFmtId="0" fontId="6" fillId="21" borderId="34" xfId="0" applyFont="1" applyFill="1" applyBorder="1" applyAlignment="1">
      <alignment horizontal="center" vertical="center"/>
    </xf>
    <xf numFmtId="0" fontId="6" fillId="21" borderId="36" xfId="0" applyFont="1" applyFill="1" applyBorder="1" applyAlignment="1">
      <alignment horizontal="center" vertical="center"/>
    </xf>
    <xf numFmtId="0" fontId="6" fillId="21" borderId="35" xfId="0" applyFont="1" applyFill="1" applyBorder="1" applyAlignment="1">
      <alignment horizontal="center" vertical="center"/>
    </xf>
    <xf numFmtId="164" fontId="12" fillId="28" borderId="33" xfId="0" applyNumberFormat="1" applyFont="1" applyFill="1" applyBorder="1" applyAlignment="1">
      <alignment horizontal="center" wrapText="1"/>
    </xf>
  </cellXfs>
  <cellStyles count="1">
    <cellStyle name="Normal" xfId="0" builtinId="0"/>
  </cellStyles>
  <dxfs count="345">
    <dxf>
      <font>
        <strike val="0"/>
        <outline val="0"/>
        <shadow val="0"/>
        <u val="none"/>
        <vertAlign val="baseline"/>
        <sz val="11"/>
        <color theme="0"/>
        <name val="Glober Book"/>
        <scheme val="none"/>
      </font>
      <numFmt numFmtId="164" formatCode="&quot;$&quot;#,##0"/>
      <fill>
        <patternFill patternType="solid">
          <fgColor indexed="64"/>
          <bgColor rgb="FF18334D"/>
        </patternFill>
      </fill>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0" formatCode="General"/>
      <alignment textRotation="0" wrapText="1" indent="0" justifyLastLine="0" shrinkToFit="0" readingOrder="0"/>
    </dxf>
    <dxf>
      <font>
        <strike val="0"/>
        <outline val="0"/>
        <shadow val="0"/>
        <u val="none"/>
        <vertAlign val="baseline"/>
        <sz val="11"/>
        <name val="Glober Book"/>
        <scheme val="none"/>
      </font>
      <numFmt numFmtId="0" formatCode="General"/>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general"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left"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left" vertical="bottom" textRotation="0" wrapText="1" indent="0" justifyLastLine="0" shrinkToFit="0" readingOrder="0"/>
    </dxf>
    <dxf>
      <font>
        <strike val="0"/>
        <outline val="0"/>
        <shadow val="0"/>
        <u val="none"/>
        <vertAlign val="baseline"/>
        <sz val="11"/>
        <name val="Glober Book"/>
        <scheme val="none"/>
      </font>
      <numFmt numFmtId="164" formatCode="&quot;$&quot;#,##0"/>
      <alignment horizontal="left" vertical="bottom" textRotation="0" wrapText="1" indent="0" justifyLastLine="0" shrinkToFit="0" readingOrder="0"/>
    </dxf>
    <dxf>
      <font>
        <strike val="0"/>
        <outline val="0"/>
        <shadow val="0"/>
        <u val="none"/>
        <vertAlign val="baseline"/>
        <sz val="11"/>
        <name val="Glober Book"/>
        <scheme val="none"/>
      </font>
      <numFmt numFmtId="0" formatCode="General"/>
      <alignment horizontal="left" vertical="bottom" textRotation="0" wrapText="1" indent="0" justifyLastLine="0" shrinkToFit="0" readingOrder="0"/>
    </dxf>
    <dxf>
      <font>
        <strike val="0"/>
        <outline val="0"/>
        <shadow val="0"/>
        <u val="none"/>
        <vertAlign val="baseline"/>
        <sz val="11"/>
        <name val="Glober Book"/>
        <scheme val="none"/>
      </font>
      <numFmt numFmtId="0" formatCode="General"/>
      <alignment horizontal="left"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font>
        <strike val="0"/>
        <outline val="0"/>
        <shadow val="0"/>
        <u val="none"/>
        <vertAlign val="baseline"/>
        <sz val="11"/>
        <name val="Glober Book"/>
        <scheme val="none"/>
      </font>
      <alignment horizontal="general" vertical="bottom" textRotation="0" wrapText="1" indent="0" justifyLastLine="0" shrinkToFit="0" readingOrder="0"/>
    </dxf>
    <dxf>
      <alignment horizontal="left" vertical="bottom" textRotation="0" wrapText="1" indent="0" justifyLastLine="0" shrinkToFit="0" readingOrder="0"/>
      <border diagonalUp="0" diagonalDown="0">
        <left style="thin">
          <color indexed="64"/>
        </left>
        <right style="thin">
          <color indexed="64"/>
        </right>
        <top/>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bottom/>
        <vertical/>
        <horizontal/>
      </border>
      <protection locked="0" hidden="0"/>
    </dxf>
    <dxf>
      <border outline="0">
        <bottom style="thin">
          <color indexed="64"/>
        </bottom>
      </border>
    </dxf>
    <dxf>
      <protection locked="0" hidden="0"/>
    </dxf>
    <dxf>
      <fill>
        <patternFill patternType="solid">
          <fgColor indexed="64"/>
          <bgColor rgb="FF18334D"/>
        </patternFill>
      </fill>
    </dxf>
    <dxf>
      <font>
        <strike val="0"/>
        <outline val="0"/>
        <shadow val="0"/>
        <u val="none"/>
        <vertAlign val="baseline"/>
        <sz val="11"/>
        <color theme="1"/>
        <name val="Glober Book"/>
        <scheme val="none"/>
      </font>
      <numFmt numFmtId="164" formatCode="&quot;$&quot;#,##0"/>
      <protection locked="1" hidden="0"/>
    </dxf>
    <dxf>
      <font>
        <strike val="0"/>
        <outline val="0"/>
        <shadow val="0"/>
        <u val="none"/>
        <vertAlign val="baseline"/>
        <sz val="11"/>
        <color theme="1"/>
        <name val="Glober Book"/>
        <scheme val="none"/>
      </font>
      <numFmt numFmtId="164" formatCode="&quot;$&quot;#,##0"/>
      <protection locked="1" hidden="0"/>
    </dxf>
    <dxf>
      <font>
        <strike val="0"/>
        <outline val="0"/>
        <shadow val="0"/>
        <u val="none"/>
        <vertAlign val="baseline"/>
        <sz val="11"/>
        <color theme="1"/>
        <name val="Glober Book"/>
        <scheme val="none"/>
      </font>
      <numFmt numFmtId="164" formatCode="&quot;$&quot;#,##0"/>
      <protection locked="1" hidden="0"/>
    </dxf>
    <dxf>
      <font>
        <strike val="0"/>
        <outline val="0"/>
        <shadow val="0"/>
        <u val="none"/>
        <vertAlign val="baseline"/>
        <sz val="11"/>
        <color theme="1"/>
        <name val="Glober Book"/>
        <scheme val="none"/>
      </font>
      <numFmt numFmtId="164" formatCode="&quot;$&quot;#,##0"/>
      <protection locked="1" hidden="0"/>
    </dxf>
    <dxf>
      <font>
        <strike val="0"/>
        <outline val="0"/>
        <shadow val="0"/>
        <u val="none"/>
        <vertAlign val="baseline"/>
        <sz val="11"/>
        <color theme="1"/>
        <name val="Glober Book"/>
        <scheme val="none"/>
      </font>
      <numFmt numFmtId="30" formatCode="@"/>
      <alignment horizontal="general" vertical="bottom" textRotation="0" wrapText="1" indent="0" justifyLastLine="0" shrinkToFit="0" readingOrder="0"/>
      <protection locked="1" hidden="0"/>
    </dxf>
    <dxf>
      <font>
        <strike val="0"/>
        <outline val="0"/>
        <shadow val="0"/>
        <u val="none"/>
        <vertAlign val="baseline"/>
        <sz val="11"/>
        <color theme="1"/>
        <name val="Glober Book"/>
        <scheme val="none"/>
      </font>
      <protection locked="1" hidden="0"/>
    </dxf>
    <dxf>
      <font>
        <strike val="0"/>
        <outline val="0"/>
        <shadow val="0"/>
        <u val="none"/>
        <vertAlign val="baseline"/>
        <sz val="11"/>
        <color auto="1"/>
        <name val="Glober Book"/>
        <scheme val="none"/>
      </font>
      <fill>
        <patternFill patternType="solid">
          <fgColor indexed="64"/>
          <bgColor rgb="FFFF0000"/>
        </patternFill>
      </fill>
      <protection locked="1" hidden="0"/>
    </dxf>
    <dxf>
      <numFmt numFmtId="166" formatCode=";;;"/>
    </dxf>
    <dxf>
      <numFmt numFmtId="166" formatCode=";;;"/>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663C1"/>
      <color rgb="FF18334D"/>
      <color rgb="FFFF0000"/>
      <color rgb="FFED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[2_Investment Calculation Workbook.xlsx]Investment Breakdown!Yr1Sums</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Year 1 Totals by Funding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s>
    <c:plotArea>
      <c:layout/>
      <c:pieChart>
        <c:varyColors val="1"/>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[2_Investment Calculation Workbook.xlsx]Investment Breakdown!Yr2Sums</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Year 2 Totals by Funding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s>
    <c:plotArea>
      <c:layout/>
      <c:pieChart>
        <c:varyColors val="1"/>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[2_Investment Calculation Workbook.xlsx]Investment Breakdown!Yr3Sums</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Year 3 Totals by Funding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pivotFmt>
      <c:pivotFmt>
        <c:idx val="5"/>
        <c:spPr>
          <a:solidFill>
            <a:schemeClr val="accent1"/>
          </a:solidFill>
          <a:ln w="19050">
            <a:solidFill>
              <a:schemeClr val="lt1"/>
            </a:solidFill>
          </a:ln>
          <a:effectLst/>
        </c:spPr>
      </c:pivotFmt>
      <c:pivotFmt>
        <c:idx val="6"/>
      </c:pivotFmt>
      <c:pivotFmt>
        <c:idx val="7"/>
        <c:dLbl>
          <c:idx val="0"/>
          <c:layout>
            <c:manualLayout>
              <c:x val="-5.5490168992033892E-2"/>
              <c:y val="0.2127734033245844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s>
    <c:plotArea>
      <c:layout/>
      <c:pieChart>
        <c:varyColors val="1"/>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[2_Investment Calculation Workbook.xlsx]Investment Breakdown!3YrSums</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Sum of Three-Year Total by Funding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pivotFmt>
      <c:pivotFmt>
        <c:idx val="5"/>
        <c:spPr>
          <a:solidFill>
            <a:schemeClr val="accent1"/>
          </a:solidFill>
          <a:ln w="19050">
            <a:solidFill>
              <a:schemeClr val="lt1"/>
            </a:solidFill>
          </a:ln>
          <a:effectLst/>
        </c:spPr>
      </c:pivotFmt>
    </c:pivotFmts>
    <c:plotArea>
      <c:layout/>
      <c:pieChart>
        <c:varyColors val="1"/>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25" r="0.25"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csgjusticecenter.org/resources/funding/" TargetMode="External"/></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63500</xdr:rowOff>
    </xdr:from>
    <xdr:to>
      <xdr:col>61</xdr:col>
      <xdr:colOff>190500</xdr:colOff>
      <xdr:row>75</xdr:row>
      <xdr:rowOff>25400</xdr:rowOff>
    </xdr:to>
    <xdr:sp macro="" textlink="">
      <xdr:nvSpPr>
        <xdr:cNvPr id="2" name="TextBox 1">
          <a:extLst>
            <a:ext uri="{FF2B5EF4-FFF2-40B4-BE49-F238E27FC236}">
              <a16:creationId xmlns:a16="http://schemas.microsoft.com/office/drawing/2014/main" id="{7BE2D4A7-9471-A140-800B-8DA35EC3E7FC}"/>
            </a:ext>
          </a:extLst>
        </xdr:cNvPr>
        <xdr:cNvSpPr txBox="1"/>
      </xdr:nvSpPr>
      <xdr:spPr>
        <a:xfrm>
          <a:off x="0" y="63500"/>
          <a:ext cx="50546000" cy="1424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0</xdr:colOff>
      <xdr:row>0</xdr:row>
      <xdr:rowOff>0</xdr:rowOff>
    </xdr:from>
    <xdr:to>
      <xdr:col>9</xdr:col>
      <xdr:colOff>342900</xdr:colOff>
      <xdr:row>52</xdr:row>
      <xdr:rowOff>152400</xdr:rowOff>
    </xdr:to>
    <xdr:pic>
      <xdr:nvPicPr>
        <xdr:cNvPr id="4" name="Picture 3">
          <a:extLst>
            <a:ext uri="{FF2B5EF4-FFF2-40B4-BE49-F238E27FC236}">
              <a16:creationId xmlns:a16="http://schemas.microsoft.com/office/drawing/2014/main" id="{B5EB390C-3241-B340-AA9C-3EA37855EC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0</xdr:row>
      <xdr:rowOff>47624</xdr:rowOff>
    </xdr:from>
    <xdr:to>
      <xdr:col>12</xdr:col>
      <xdr:colOff>552450</xdr:colOff>
      <xdr:row>58</xdr:row>
      <xdr:rowOff>76200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954655B6-F5E8-450E-A32B-AC2EF2481A66}"/>
            </a:ext>
          </a:extLst>
        </xdr:cNvPr>
        <xdr:cNvSpPr txBox="1"/>
      </xdr:nvSpPr>
      <xdr:spPr>
        <a:xfrm>
          <a:off x="66676" y="47624"/>
          <a:ext cx="7896224" cy="11077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18334D"/>
              </a:solidFill>
              <a:effectLst/>
              <a:latin typeface="Glober Book" pitchFamily="2" charset="77"/>
              <a:ea typeface="+mn-ea"/>
              <a:cs typeface="+mn-cs"/>
            </a:rPr>
            <a:t>Getting Started: A Guidebook for Sustainability</a:t>
          </a:r>
          <a:r>
            <a:rPr lang="en-US" sz="1400" b="1" baseline="0">
              <a:solidFill>
                <a:srgbClr val="18334D"/>
              </a:solidFill>
              <a:effectLst/>
              <a:latin typeface="Glober Book" pitchFamily="2" charset="77"/>
              <a:ea typeface="+mn-ea"/>
              <a:cs typeface="+mn-cs"/>
            </a:rPr>
            <a:t> and Scaling</a:t>
          </a:r>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i="1">
              <a:solidFill>
                <a:srgbClr val="FF0000"/>
              </a:solidFill>
              <a:effectLst/>
              <a:latin typeface="Glober Book" pitchFamily="2" charset="77"/>
              <a:ea typeface="+mn-ea"/>
              <a:cs typeface="+mn-cs"/>
            </a:rPr>
            <a:t>Investment Calculation Workbook</a:t>
          </a:r>
        </a:p>
        <a:p>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Glober Book" pitchFamily="2" charset="77"/>
              <a:ea typeface="+mn-ea"/>
              <a:cs typeface="+mn-cs"/>
            </a:rPr>
            <a:t>The</a:t>
          </a:r>
          <a:r>
            <a:rPr lang="en-US" sz="1100" baseline="0">
              <a:solidFill>
                <a:schemeClr val="dk1"/>
              </a:solidFill>
              <a:effectLst/>
              <a:latin typeface="Glober Book" pitchFamily="2" charset="77"/>
              <a:ea typeface="+mn-ea"/>
              <a:cs typeface="+mn-cs"/>
            </a:rPr>
            <a:t> </a:t>
          </a:r>
          <a:r>
            <a:rPr lang="en-US" sz="1100" b="1" baseline="0">
              <a:solidFill>
                <a:schemeClr val="dk1"/>
              </a:solidFill>
              <a:effectLst/>
              <a:latin typeface="Glober Book" pitchFamily="2" charset="77"/>
              <a:ea typeface="+mn-ea"/>
              <a:cs typeface="+mn-cs"/>
            </a:rPr>
            <a:t>Investment Calculation Workbook </a:t>
          </a:r>
          <a:r>
            <a:rPr lang="en-US" sz="1100" baseline="0">
              <a:solidFill>
                <a:schemeClr val="dk1"/>
              </a:solidFill>
              <a:effectLst/>
              <a:latin typeface="Glober Book" pitchFamily="2" charset="77"/>
              <a:ea typeface="+mn-ea"/>
              <a:cs typeface="+mn-cs"/>
            </a:rPr>
            <a:t>is </a:t>
          </a:r>
          <a:r>
            <a:rPr lang="en-US" sz="1100">
              <a:solidFill>
                <a:schemeClr val="dk1"/>
              </a:solidFill>
              <a:effectLst/>
              <a:latin typeface="Glober Book" pitchFamily="2" charset="77"/>
              <a:ea typeface="+mn-ea"/>
              <a:cs typeface="+mn-cs"/>
            </a:rPr>
            <a:t>designed to assist </a:t>
          </a:r>
          <a:r>
            <a:rPr lang="en-US" sz="1100">
              <a:solidFill>
                <a:sysClr val="windowText" lastClr="000000"/>
              </a:solidFill>
              <a:effectLst/>
              <a:latin typeface="Glober Book" pitchFamily="2" charset="77"/>
              <a:ea typeface="+mn-ea"/>
              <a:cs typeface="+mn-cs"/>
            </a:rPr>
            <a:t>local jurisdictions in determining thoughtful ways to collaboratively and effectively fund data-driven initiatives to reduce the number of people in jails who have mental illnesses and co-occurring substance use disorders. This workbook</a:t>
          </a:r>
          <a:r>
            <a:rPr lang="en-US" sz="1100" baseline="0">
              <a:solidFill>
                <a:sysClr val="windowText" lastClr="000000"/>
              </a:solidFill>
              <a:effectLst/>
              <a:latin typeface="Glober Book" pitchFamily="2" charset="77"/>
              <a:ea typeface="+mn-ea"/>
              <a:cs typeface="+mn-cs"/>
            </a:rPr>
            <a:t> is designed for local communities of all sizes and at various stages of the planning process. Jurisdictions can use this workbook on its own to complement existing planning processes or use it in coordination with the </a:t>
          </a:r>
          <a:r>
            <a:rPr lang="en-US" sz="1100" b="1" i="0">
              <a:solidFill>
                <a:schemeClr val="tx1"/>
              </a:solidFill>
              <a:effectLst/>
              <a:latin typeface="Glober Book" pitchFamily="2" charset="77"/>
              <a:ea typeface="+mn-ea"/>
              <a:cs typeface="+mn-cs"/>
            </a:rPr>
            <a:t>Planning Guide</a:t>
          </a:r>
          <a:r>
            <a:rPr lang="en-US" sz="1100" i="1">
              <a:solidFill>
                <a:sysClr val="windowText" lastClr="000000"/>
              </a:solidFill>
              <a:effectLst/>
              <a:latin typeface="Glober Book" pitchFamily="2" charset="77"/>
              <a:ea typeface="+mn-ea"/>
              <a:cs typeface="+mn-cs"/>
            </a:rPr>
            <a:t>. </a:t>
          </a:r>
          <a:r>
            <a:rPr lang="en-US" sz="1100" i="0">
              <a:solidFill>
                <a:sysClr val="windowText" lastClr="000000"/>
              </a:solidFill>
              <a:effectLst/>
              <a:latin typeface="Glober Book" pitchFamily="2" charset="77"/>
              <a:ea typeface="+mn-ea"/>
              <a:cs typeface="+mn-cs"/>
            </a:rPr>
            <a:t>Another </a:t>
          </a:r>
          <a:r>
            <a:rPr lang="en-US" sz="1100" i="0" baseline="0">
              <a:solidFill>
                <a:sysClr val="windowText" lastClr="000000"/>
              </a:solidFill>
              <a:effectLst/>
              <a:latin typeface="Glober Book" pitchFamily="2" charset="77"/>
              <a:ea typeface="+mn-ea"/>
              <a:cs typeface="+mn-cs"/>
            </a:rPr>
            <a:t>companion resource to this workbook is the </a:t>
          </a:r>
          <a:r>
            <a:rPr lang="en-US" sz="1100" b="1" i="1" baseline="0">
              <a:solidFill>
                <a:srgbClr val="18334D"/>
              </a:solidFill>
              <a:effectLst/>
              <a:latin typeface="Glober Book" pitchFamily="2" charset="77"/>
              <a:ea typeface="+mn-ea"/>
              <a:cs typeface="+mn-cs"/>
            </a:rPr>
            <a:t>Find a Federal Funding Opportunity</a:t>
          </a:r>
          <a:r>
            <a:rPr lang="en-US" sz="1100" b="1" i="1" baseline="0">
              <a:solidFill>
                <a:schemeClr val="accent1"/>
              </a:solidFill>
              <a:effectLst/>
              <a:latin typeface="Glober Book" pitchFamily="2" charset="77"/>
              <a:ea typeface="+mn-ea"/>
              <a:cs typeface="+mn-cs"/>
            </a:rPr>
            <a:t> </a:t>
          </a:r>
          <a:r>
            <a:rPr lang="en-US" sz="1100" i="0" baseline="0">
              <a:solidFill>
                <a:sysClr val="windowText" lastClr="000000"/>
              </a:solidFill>
              <a:effectLst/>
              <a:latin typeface="Glober Book" pitchFamily="2" charset="77"/>
              <a:ea typeface="+mn-ea"/>
              <a:cs typeface="+mn-cs"/>
            </a:rPr>
            <a:t>database, which </a:t>
          </a:r>
          <a:r>
            <a:rPr lang="en-US" sz="1100">
              <a:solidFill>
                <a:sysClr val="windowText" lastClr="000000"/>
              </a:solidFill>
              <a:effectLst/>
              <a:latin typeface="Glober Book" pitchFamily="2" charset="77"/>
              <a:ea typeface="+mn-ea"/>
              <a:cs typeface="+mn-cs"/>
            </a:rPr>
            <a:t>simplifies the often complex world of federa dl funding opportunities and enables you to pinpoint funding sources that can support the needs of your initiative.</a:t>
          </a:r>
          <a:r>
            <a:rPr lang="en-US" sz="1100" i="0" baseline="0">
              <a:solidFill>
                <a:sysClr val="windowText" lastClr="000000"/>
              </a:solidFill>
              <a:effectLst/>
              <a:latin typeface="Glober Book" pitchFamily="2" charset="77"/>
              <a:ea typeface="+mn-ea"/>
              <a:cs typeface="+mn-cs"/>
            </a:rPr>
            <a:t> </a:t>
          </a:r>
          <a:r>
            <a:rPr lang="en-US" sz="1100">
              <a:solidFill>
                <a:schemeClr val="dk1"/>
              </a:solidFill>
              <a:effectLst/>
              <a:latin typeface="Glober Book" pitchFamily="2" charset="77"/>
              <a:ea typeface="+mn-ea"/>
              <a:cs typeface="+mn-cs"/>
            </a:rPr>
            <a:t>Together, these resources comprise </a:t>
          </a:r>
          <a:r>
            <a:rPr lang="en-US" sz="1100" b="1" i="1">
              <a:solidFill>
                <a:srgbClr val="18334D"/>
              </a:solidFill>
              <a:effectLst/>
              <a:latin typeface="Glober Book" pitchFamily="2" charset="77"/>
              <a:ea typeface="+mn-ea"/>
              <a:cs typeface="+mn-cs"/>
            </a:rPr>
            <a:t>Financing the Future of Local Initiatives</a:t>
          </a:r>
          <a:r>
            <a:rPr lang="en-US" sz="1100">
              <a:solidFill>
                <a:schemeClr val="dk1"/>
              </a:solidFill>
              <a:effectLst/>
              <a:latin typeface="Glober Book" pitchFamily="2" charset="77"/>
              <a:ea typeface="+mn-ea"/>
              <a:cs typeface="+mn-cs"/>
            </a:rPr>
            <a:t>, a set of tools designed to position you to identify funding sources and make the case to potential funders about the relationship between funding requests and anticipated outcomes. For more, visit </a:t>
          </a:r>
          <a:r>
            <a:rPr lang="en-US" sz="1100" u="sng">
              <a:solidFill>
                <a:srgbClr val="0663C1"/>
              </a:solidFill>
              <a:effectLst/>
              <a:latin typeface="Glober Book" pitchFamily="2" charset="77"/>
              <a:ea typeface="+mn-ea"/>
              <a:cs typeface="+mn-cs"/>
            </a:rPr>
            <a:t>csgjusticecenter.org/resources/funding/</a:t>
          </a:r>
          <a:r>
            <a:rPr lang="en-US" sz="1100">
              <a:solidFill>
                <a:schemeClr val="dk1"/>
              </a:solidFill>
              <a:effectLst/>
              <a:latin typeface="Glober Book" pitchFamily="2" charset="77"/>
              <a:ea typeface="+mn-ea"/>
              <a:cs typeface="+mn-cs"/>
            </a:rPr>
            <a:t>. </a:t>
          </a:r>
          <a:endParaRPr lang="en-US" sz="1100" b="0">
            <a:solidFill>
              <a:sysClr val="windowText" lastClr="000000"/>
            </a:solidFill>
            <a:effectLst/>
            <a:latin typeface="Glober Book" pitchFamily="2" charset="77"/>
            <a:ea typeface="+mn-ea"/>
            <a:cs typeface="+mn-cs"/>
          </a:endParaRPr>
        </a:p>
        <a:p>
          <a:pPr lvl="0"/>
          <a:r>
            <a:rPr lang="en-US" sz="1100">
              <a:solidFill>
                <a:schemeClr val="dk1"/>
              </a:solidFill>
              <a:effectLst/>
              <a:latin typeface="Glober Book" pitchFamily="2" charset="77"/>
              <a:ea typeface="+mn-ea"/>
              <a:cs typeface="+mn-cs"/>
            </a:rPr>
            <a:t> </a:t>
          </a:r>
          <a:endParaRPr lang="en-US">
            <a:effectLst/>
            <a:latin typeface="Glober Book" pitchFamily="2" charset="77"/>
          </a:endParaRPr>
        </a:p>
        <a:p>
          <a:r>
            <a:rPr lang="en-US" sz="1100" b="1" baseline="0">
              <a:solidFill>
                <a:schemeClr val="dk1"/>
              </a:solidFill>
              <a:effectLst/>
              <a:latin typeface="Glober Book" pitchFamily="2" charset="77"/>
              <a:ea typeface="+mn-ea"/>
              <a:cs typeface="+mn-cs"/>
            </a:rPr>
            <a:t>Instructions </a:t>
          </a:r>
        </a:p>
        <a:p>
          <a:endParaRPr lang="en-US" sz="1100" b="0" u="none" baseline="0">
            <a:solidFill>
              <a:schemeClr val="dk1"/>
            </a:solidFill>
            <a:effectLst/>
            <a:latin typeface="+mn-lt"/>
            <a:ea typeface="+mn-ea"/>
            <a:cs typeface="+mn-cs"/>
          </a:endParaRPr>
        </a:p>
        <a:p>
          <a:r>
            <a:rPr lang="en-US" sz="1400" b="0" u="none" baseline="0">
              <a:solidFill>
                <a:srgbClr val="18334D"/>
              </a:solidFill>
              <a:effectLst/>
              <a:latin typeface="Wingdings" panose="05000000000000000000" pitchFamily="2" charset="2"/>
              <a:ea typeface="+mn-ea"/>
              <a:cs typeface="+mn-cs"/>
            </a:rPr>
            <a:t>n</a:t>
          </a:r>
          <a:r>
            <a:rPr lang="en-US" sz="1100" b="0" u="none" baseline="0">
              <a:solidFill>
                <a:schemeClr val="accent6">
                  <a:lumMod val="60000"/>
                  <a:lumOff val="40000"/>
                </a:schemeClr>
              </a:solidFill>
              <a:effectLst/>
              <a:latin typeface="+mn-lt"/>
              <a:ea typeface="+mn-ea"/>
              <a:cs typeface="+mn-cs"/>
            </a:rPr>
            <a:t> </a:t>
          </a:r>
          <a:r>
            <a:rPr lang="en-US" sz="1100" b="0" i="0" u="sng" baseline="0">
              <a:solidFill>
                <a:sysClr val="windowText" lastClr="000000"/>
              </a:solidFill>
              <a:effectLst/>
              <a:latin typeface="Glober Book" pitchFamily="2" charset="77"/>
              <a:ea typeface="+mn-ea"/>
              <a:cs typeface="+mn-cs"/>
            </a:rPr>
            <a:t>Initiative Basics:</a:t>
          </a:r>
          <a:r>
            <a:rPr lang="en-US" sz="1100" b="0" i="0" u="none" baseline="0">
              <a:solidFill>
                <a:srgbClr val="FF0000"/>
              </a:solidFill>
              <a:effectLst/>
              <a:latin typeface="Glober Book" pitchFamily="2" charset="77"/>
              <a:ea typeface="+mn-ea"/>
              <a:cs typeface="+mn-cs"/>
            </a:rPr>
            <a:t> </a:t>
          </a:r>
          <a:r>
            <a:rPr lang="en-US" sz="1100" b="0" u="none" baseline="0">
              <a:solidFill>
                <a:schemeClr val="dk1"/>
              </a:solidFill>
              <a:effectLst/>
              <a:latin typeface="Glober Book" pitchFamily="2" charset="77"/>
              <a:ea typeface="+mn-ea"/>
              <a:cs typeface="+mn-cs"/>
            </a:rPr>
            <a:t>This tab is designed to capture the </a:t>
          </a:r>
          <a:r>
            <a:rPr lang="en-US" sz="1100" b="0" u="none" baseline="0">
              <a:solidFill>
                <a:sysClr val="windowText" lastClr="000000"/>
              </a:solidFill>
              <a:effectLst/>
              <a:latin typeface="Glober Book" pitchFamily="2" charset="77"/>
              <a:ea typeface="+mn-ea"/>
              <a:cs typeface="+mn-cs"/>
            </a:rPr>
            <a:t>program and policy components that your jurisdiction will implement along with the funding sources your jurisdiction will use to fund your initiative. You will need to complete this tab in order to use all of </a:t>
          </a:r>
          <a:r>
            <a:rPr lang="en-US" sz="1100" b="0" u="none" baseline="0">
              <a:solidFill>
                <a:schemeClr val="dk1"/>
              </a:solidFill>
              <a:effectLst/>
              <a:latin typeface="Glober Book" pitchFamily="2" charset="77"/>
              <a:ea typeface="+mn-ea"/>
              <a:cs typeface="+mn-cs"/>
            </a:rPr>
            <a:t>the remaining tabs. </a:t>
          </a:r>
        </a:p>
        <a:p>
          <a:endParaRPr lang="en-US" sz="1100" b="0" u="none" baseline="0">
            <a:solidFill>
              <a:sysClr val="windowText" lastClr="000000"/>
            </a:solidFill>
            <a:effectLst/>
            <a:latin typeface="Glober Book" pitchFamily="2" charset="77"/>
            <a:ea typeface="+mn-ea"/>
            <a:cs typeface="+mn-cs"/>
          </a:endParaRPr>
        </a:p>
        <a:p>
          <a:pPr lvl="1"/>
          <a:r>
            <a:rPr lang="en-US" sz="1100" b="0" u="none" baseline="0">
              <a:solidFill>
                <a:sysClr val="windowText" lastClr="000000"/>
              </a:solidFill>
              <a:effectLst/>
              <a:latin typeface="Glober Book" pitchFamily="2" charset="77"/>
              <a:ea typeface="+mn-ea"/>
              <a:cs typeface="+mn-cs"/>
            </a:rPr>
            <a:t>Step 1: Using the worksheet in Section 3 of the </a:t>
          </a:r>
          <a:r>
            <a:rPr lang="en-US" sz="1100" i="1" baseline="0">
              <a:solidFill>
                <a:sysClr val="windowText" lastClr="000000"/>
              </a:solidFill>
              <a:effectLst/>
              <a:latin typeface="Glober Book" pitchFamily="2" charset="77"/>
              <a:ea typeface="+mn-ea"/>
              <a:cs typeface="+mn-cs"/>
            </a:rPr>
            <a:t>Planning Guide</a:t>
          </a:r>
          <a:r>
            <a:rPr lang="en-US" sz="1100" b="0" u="none" baseline="0">
              <a:solidFill>
                <a:sysClr val="windowText" lastClr="000000"/>
              </a:solidFill>
              <a:effectLst/>
              <a:latin typeface="Glober Book" pitchFamily="2" charset="77"/>
              <a:ea typeface="+mn-ea"/>
              <a:cs typeface="+mn-cs"/>
            </a:rPr>
            <a:t>, list the program or policy components that your jurisdiction will prioritize. Enter one program or policy component per row. </a:t>
          </a:r>
          <a:endParaRPr lang="en-US" sz="1100" i="1" baseline="0">
            <a:solidFill>
              <a:sysClr val="windowText" lastClr="000000"/>
            </a:solidFill>
            <a:effectLst/>
            <a:latin typeface="Glober Book" pitchFamily="2" charset="77"/>
            <a:ea typeface="+mn-ea"/>
            <a:cs typeface="+mn-cs"/>
          </a:endParaRPr>
        </a:p>
        <a:p>
          <a:pPr lvl="1"/>
          <a:endParaRPr lang="en-US" sz="1100" baseline="0">
            <a:solidFill>
              <a:sysClr val="windowText" lastClr="000000"/>
            </a:solidFill>
            <a:effectLst/>
            <a:latin typeface="Glober Book" pitchFamily="2" charset="77"/>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u="none" baseline="0">
              <a:solidFill>
                <a:sysClr val="windowText" lastClr="000000"/>
              </a:solidFill>
              <a:effectLst/>
              <a:latin typeface="Glober Book" pitchFamily="2" charset="77"/>
              <a:ea typeface="+mn-ea"/>
              <a:cs typeface="+mn-cs"/>
            </a:rPr>
            <a:t>Step 2: </a:t>
          </a:r>
          <a:r>
            <a:rPr lang="en-US" sz="1100" b="0" baseline="0">
              <a:solidFill>
                <a:sysClr val="windowText" lastClr="000000"/>
              </a:solidFill>
              <a:effectLst/>
              <a:latin typeface="Glober Book" pitchFamily="2" charset="77"/>
              <a:ea typeface="+mn-ea"/>
              <a:cs typeface="+mn-cs"/>
            </a:rPr>
            <a:t>Using the funding sources chart in Section 5 of the </a:t>
          </a:r>
          <a:r>
            <a:rPr lang="en-US" sz="1100" i="1" baseline="0">
              <a:solidFill>
                <a:sysClr val="windowText" lastClr="000000"/>
              </a:solidFill>
              <a:effectLst/>
              <a:latin typeface="Glober Book" pitchFamily="2" charset="77"/>
              <a:ea typeface="+mn-ea"/>
              <a:cs typeface="+mn-cs"/>
            </a:rPr>
            <a:t>Planning Guide</a:t>
          </a:r>
          <a:r>
            <a:rPr lang="en-US" sz="1100" b="0" i="0">
              <a:solidFill>
                <a:sysClr val="windowText" lastClr="000000"/>
              </a:solidFill>
              <a:effectLst/>
              <a:latin typeface="Glober Book" pitchFamily="2" charset="77"/>
              <a:ea typeface="+mn-ea"/>
              <a:cs typeface="+mn-cs"/>
            </a:rPr>
            <a:t>, list the funding sources that your jurisdiction will use to pay for the</a:t>
          </a:r>
          <a:r>
            <a:rPr lang="en-US" sz="1100" b="0" i="0" baseline="0">
              <a:solidFill>
                <a:sysClr val="windowText" lastClr="000000"/>
              </a:solidFill>
              <a:effectLst/>
              <a:latin typeface="Glober Book" pitchFamily="2" charset="77"/>
              <a:ea typeface="+mn-ea"/>
              <a:cs typeface="+mn-cs"/>
            </a:rPr>
            <a:t> initiative</a:t>
          </a:r>
          <a:r>
            <a:rPr lang="en-US" sz="1100" b="0" i="0">
              <a:solidFill>
                <a:sysClr val="windowText" lastClr="000000"/>
              </a:solidFill>
              <a:effectLst/>
              <a:latin typeface="Glober Book" pitchFamily="2" charset="77"/>
              <a:ea typeface="+mn-ea"/>
              <a:cs typeface="+mn-cs"/>
            </a:rPr>
            <a:t>. Enter one funding source per row. </a:t>
          </a:r>
          <a:endParaRPr lang="en-US" sz="1100" baseline="0">
            <a:solidFill>
              <a:sysClr val="windowText" lastClr="000000"/>
            </a:solidFill>
            <a:effectLst/>
            <a:latin typeface="Glober Book" pitchFamily="2" charset="77"/>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u="sng" baseline="0">
            <a:solidFill>
              <a:schemeClr val="dk1"/>
            </a:solidFill>
            <a:effectLst/>
            <a:latin typeface="+mn-lt"/>
            <a:ea typeface="+mn-ea"/>
            <a:cs typeface="+mn-cs"/>
          </a:endParaRPr>
        </a:p>
        <a:p>
          <a:pPr lvl="0"/>
          <a:r>
            <a:rPr lang="en-US" sz="1400" b="0" u="none" baseline="0">
              <a:solidFill>
                <a:srgbClr val="18334D"/>
              </a:solidFill>
              <a:effectLst/>
              <a:latin typeface="Wingdings" panose="05000000000000000000" pitchFamily="2" charset="2"/>
              <a:ea typeface="+mn-ea"/>
              <a:cs typeface="+mn-cs"/>
            </a:rPr>
            <a:t>n</a:t>
          </a:r>
          <a:r>
            <a:rPr lang="en-US" sz="1100" b="0" u="none" baseline="0">
              <a:solidFill>
                <a:schemeClr val="dk1"/>
              </a:solidFill>
              <a:effectLst/>
              <a:latin typeface="+mn-lt"/>
              <a:ea typeface="+mn-ea"/>
              <a:cs typeface="+mn-cs"/>
            </a:rPr>
            <a:t> </a:t>
          </a:r>
          <a:r>
            <a:rPr lang="en-US" sz="1100" b="0" u="sng" baseline="0">
              <a:solidFill>
                <a:schemeClr val="dk1"/>
              </a:solidFill>
              <a:effectLst/>
              <a:latin typeface="Glober Book" pitchFamily="2" charset="77"/>
              <a:ea typeface="+mn-ea"/>
              <a:cs typeface="+mn-cs"/>
            </a:rPr>
            <a:t>Planning Sheet:</a:t>
          </a:r>
          <a:r>
            <a:rPr lang="en-US" sz="1100" b="0" u="none" baseline="0">
              <a:solidFill>
                <a:schemeClr val="dk1"/>
              </a:solidFill>
              <a:effectLst/>
              <a:latin typeface="Glober Book" pitchFamily="2" charset="77"/>
              <a:ea typeface="+mn-ea"/>
              <a:cs typeface="+mn-cs"/>
            </a:rPr>
            <a:t> Use this tab to plan how your jurisdiction will fund each program or policy component, providing the dollar amount that will be invested per funding source. </a:t>
          </a:r>
          <a:r>
            <a:rPr lang="en-US" sz="1100" b="0" u="none" baseline="0">
              <a:solidFill>
                <a:sysClr val="windowText" lastClr="000000"/>
              </a:solidFill>
              <a:effectLst/>
              <a:latin typeface="Glober Book" pitchFamily="2" charset="77"/>
              <a:ea typeface="+mn-ea"/>
              <a:cs typeface="+mn-cs"/>
            </a:rPr>
            <a:t>In this sheet, </a:t>
          </a:r>
          <a:r>
            <a:rPr lang="en-US" sz="1100" b="0" u="none" baseline="0">
              <a:solidFill>
                <a:schemeClr val="dk1"/>
              </a:solidFill>
              <a:effectLst/>
              <a:latin typeface="Glober Book" pitchFamily="2" charset="77"/>
              <a:ea typeface="+mn-ea"/>
              <a:cs typeface="+mn-cs"/>
            </a:rPr>
            <a:t>lists of program or policy components and funding sources </a:t>
          </a:r>
          <a:r>
            <a:rPr lang="en-US" sz="1100" b="0" u="none" baseline="0">
              <a:solidFill>
                <a:sysClr val="windowText" lastClr="000000"/>
              </a:solidFill>
              <a:effectLst/>
              <a:latin typeface="Glober Book" pitchFamily="2" charset="77"/>
              <a:ea typeface="+mn-ea"/>
              <a:cs typeface="+mn-cs"/>
            </a:rPr>
            <a:t>will automatically populate with what you </a:t>
          </a:r>
          <a:r>
            <a:rPr lang="en-US" sz="1100" b="0" u="none" baseline="0">
              <a:solidFill>
                <a:schemeClr val="dk1"/>
              </a:solidFill>
              <a:effectLst/>
              <a:latin typeface="Glober Book" pitchFamily="2" charset="77"/>
              <a:ea typeface="+mn-ea"/>
              <a:cs typeface="+mn-cs"/>
            </a:rPr>
            <a:t>entered in the </a:t>
          </a:r>
          <a:r>
            <a:rPr lang="en-US" sz="1100" b="0" i="1" u="none" baseline="0">
              <a:solidFill>
                <a:schemeClr val="dk1"/>
              </a:solidFill>
              <a:effectLst/>
              <a:latin typeface="Glober Book" pitchFamily="2" charset="77"/>
              <a:ea typeface="+mn-ea"/>
              <a:cs typeface="+mn-cs"/>
            </a:rPr>
            <a:t>Initiative Basics</a:t>
          </a:r>
          <a:r>
            <a:rPr lang="en-US" sz="1100" b="0" i="0" u="none" baseline="0">
              <a:solidFill>
                <a:schemeClr val="dk1"/>
              </a:solidFill>
              <a:effectLst/>
              <a:latin typeface="Glober Book" pitchFamily="2" charset="77"/>
              <a:ea typeface="+mn-ea"/>
              <a:cs typeface="+mn-cs"/>
            </a:rPr>
            <a:t> tab. </a:t>
          </a:r>
          <a:r>
            <a:rPr lang="en-US" sz="1100" baseline="0">
              <a:solidFill>
                <a:schemeClr val="dk1"/>
              </a:solidFill>
              <a:effectLst/>
              <a:latin typeface="Glober Book" pitchFamily="2" charset="77"/>
              <a:ea typeface="+mn-ea"/>
              <a:cs typeface="+mn-cs"/>
            </a:rPr>
            <a:t>The </a:t>
          </a:r>
          <a:r>
            <a:rPr lang="en-US" sz="1100" i="1" baseline="0">
              <a:solidFill>
                <a:schemeClr val="dk1"/>
              </a:solidFill>
              <a:effectLst/>
              <a:latin typeface="Glober Book" pitchFamily="2" charset="77"/>
              <a:ea typeface="+mn-ea"/>
              <a:cs typeface="+mn-cs"/>
            </a:rPr>
            <a:t>Planning Sheet</a:t>
          </a:r>
          <a:r>
            <a:rPr lang="en-US" sz="1100" baseline="0">
              <a:solidFill>
                <a:schemeClr val="dk1"/>
              </a:solidFill>
              <a:effectLst/>
              <a:latin typeface="Glober Book" pitchFamily="2" charset="77"/>
              <a:ea typeface="+mn-ea"/>
              <a:cs typeface="+mn-cs"/>
            </a:rPr>
            <a:t> tab will collect all of the information </a:t>
          </a:r>
          <a:r>
            <a:rPr lang="en-US" sz="1100" baseline="0">
              <a:solidFill>
                <a:sysClr val="windowText" lastClr="000000"/>
              </a:solidFill>
              <a:effectLst/>
              <a:latin typeface="Glober Book" pitchFamily="2" charset="77"/>
              <a:ea typeface="+mn-ea"/>
              <a:cs typeface="+mn-cs"/>
            </a:rPr>
            <a:t>that will feed into th</a:t>
          </a:r>
          <a:r>
            <a:rPr lang="en-US" sz="1100" baseline="0">
              <a:solidFill>
                <a:schemeClr val="dk1"/>
              </a:solidFill>
              <a:effectLst/>
              <a:latin typeface="Glober Book" pitchFamily="2" charset="77"/>
              <a:ea typeface="+mn-ea"/>
              <a:cs typeface="+mn-cs"/>
            </a:rPr>
            <a:t>e </a:t>
          </a:r>
          <a:r>
            <a:rPr lang="en-US" sz="1100" i="1" baseline="0">
              <a:solidFill>
                <a:schemeClr val="dk1"/>
              </a:solidFill>
              <a:effectLst/>
              <a:latin typeface="Glober Book" pitchFamily="2" charset="77"/>
              <a:ea typeface="+mn-ea"/>
              <a:cs typeface="+mn-cs"/>
            </a:rPr>
            <a:t>Funding Plan by Program/Policy</a:t>
          </a:r>
          <a:r>
            <a:rPr lang="en-US" sz="1100" baseline="0">
              <a:solidFill>
                <a:schemeClr val="dk1"/>
              </a:solidFill>
              <a:effectLst/>
              <a:latin typeface="Glober Book" pitchFamily="2" charset="77"/>
              <a:ea typeface="+mn-ea"/>
              <a:cs typeface="+mn-cs"/>
            </a:rPr>
            <a:t>, </a:t>
          </a:r>
          <a:r>
            <a:rPr lang="en-US" sz="1100" i="1" baseline="0">
              <a:solidFill>
                <a:schemeClr val="dk1"/>
              </a:solidFill>
              <a:effectLst/>
              <a:latin typeface="Glober Book" pitchFamily="2" charset="77"/>
              <a:ea typeface="+mn-ea"/>
              <a:cs typeface="+mn-cs"/>
            </a:rPr>
            <a:t>Funding Plan by Source,</a:t>
          </a:r>
          <a:r>
            <a:rPr lang="en-US" sz="1100" baseline="0">
              <a:solidFill>
                <a:schemeClr val="dk1"/>
              </a:solidFill>
              <a:effectLst/>
              <a:latin typeface="Glober Book" pitchFamily="2" charset="77"/>
              <a:ea typeface="+mn-ea"/>
              <a:cs typeface="+mn-cs"/>
            </a:rPr>
            <a:t> </a:t>
          </a:r>
          <a:r>
            <a:rPr lang="en-US" sz="1100" i="1" baseline="0">
              <a:solidFill>
                <a:schemeClr val="dk1"/>
              </a:solidFill>
              <a:effectLst/>
              <a:latin typeface="Glober Book" pitchFamily="2" charset="77"/>
              <a:ea typeface="+mn-ea"/>
              <a:cs typeface="+mn-cs"/>
            </a:rPr>
            <a:t>Investment Breakdown, Operating Costs by Program/Policy, </a:t>
          </a:r>
          <a:r>
            <a:rPr lang="en-US" sz="1100" i="0" baseline="0">
              <a:solidFill>
                <a:schemeClr val="dk1"/>
              </a:solidFill>
              <a:effectLst/>
              <a:latin typeface="Glober Book" pitchFamily="2" charset="77"/>
              <a:ea typeface="+mn-ea"/>
              <a:cs typeface="+mn-cs"/>
            </a:rPr>
            <a:t>and </a:t>
          </a:r>
          <a:r>
            <a:rPr lang="en-US" sz="1100" i="1" baseline="0">
              <a:solidFill>
                <a:schemeClr val="dk1"/>
              </a:solidFill>
              <a:effectLst/>
              <a:latin typeface="Glober Book" pitchFamily="2" charset="77"/>
              <a:ea typeface="+mn-ea"/>
              <a:cs typeface="+mn-cs"/>
            </a:rPr>
            <a:t>Three-Year Budget </a:t>
          </a:r>
          <a:r>
            <a:rPr lang="en-US" sz="1100" baseline="0">
              <a:solidFill>
                <a:schemeClr val="dk1"/>
              </a:solidFill>
              <a:effectLst/>
              <a:latin typeface="Glober Book" pitchFamily="2" charset="77"/>
              <a:ea typeface="+mn-ea"/>
              <a:cs typeface="+mn-cs"/>
            </a:rPr>
            <a:t>tabs. Additional instructions, including an example, are available on the </a:t>
          </a:r>
          <a:r>
            <a:rPr lang="en-US" sz="1100" i="1" baseline="0">
              <a:solidFill>
                <a:schemeClr val="dk1"/>
              </a:solidFill>
              <a:effectLst/>
              <a:latin typeface="Glober Book" pitchFamily="2" charset="77"/>
              <a:ea typeface="+mn-ea"/>
              <a:cs typeface="+mn-cs"/>
            </a:rPr>
            <a:t>Planning Sheet </a:t>
          </a:r>
          <a:r>
            <a:rPr lang="en-US" sz="1100" baseline="0">
              <a:solidFill>
                <a:schemeClr val="dk1"/>
              </a:solidFill>
              <a:effectLst/>
              <a:latin typeface="Glober Book" pitchFamily="2" charset="77"/>
              <a:ea typeface="+mn-ea"/>
              <a:cs typeface="+mn-cs"/>
            </a:rPr>
            <a:t>tab for your convenience. </a:t>
          </a:r>
        </a:p>
        <a:p>
          <a:pPr lvl="0"/>
          <a:endParaRPr lang="en-US" sz="1100" b="0"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u="none" baseline="0">
              <a:solidFill>
                <a:srgbClr val="FF0000"/>
              </a:solidFill>
              <a:effectLst/>
              <a:latin typeface="Wingdings" panose="05000000000000000000" pitchFamily="2" charset="2"/>
              <a:ea typeface="+mn-ea"/>
              <a:cs typeface="+mn-cs"/>
            </a:rPr>
            <a:t>n</a:t>
          </a:r>
          <a:r>
            <a:rPr lang="en-US" sz="1100" b="0" u="none" baseline="0">
              <a:solidFill>
                <a:schemeClr val="dk1"/>
              </a:solidFill>
              <a:effectLst/>
              <a:latin typeface="+mn-lt"/>
              <a:ea typeface="+mn-ea"/>
              <a:cs typeface="+mn-cs"/>
            </a:rPr>
            <a:t> </a:t>
          </a:r>
          <a:r>
            <a:rPr lang="en-US" sz="1100" b="0" u="sng" baseline="0">
              <a:solidFill>
                <a:sysClr val="windowText" lastClr="000000"/>
              </a:solidFill>
              <a:effectLst/>
              <a:latin typeface="Glober Book" pitchFamily="2" charset="77"/>
              <a:ea typeface="+mn-ea"/>
              <a:cs typeface="+mn-cs"/>
            </a:rPr>
            <a:t>Funding Plan by Program/Policy:</a:t>
          </a:r>
          <a:r>
            <a:rPr lang="en-US" sz="1100" b="0" u="none" baseline="0">
              <a:solidFill>
                <a:srgbClr val="FF0000"/>
              </a:solidFill>
              <a:effectLst/>
              <a:latin typeface="Glober Book" pitchFamily="2" charset="77"/>
              <a:ea typeface="+mn-ea"/>
              <a:cs typeface="+mn-cs"/>
            </a:rPr>
            <a:t> </a:t>
          </a:r>
          <a:r>
            <a:rPr lang="en-US" sz="1100" b="0" u="none" baseline="0">
              <a:solidFill>
                <a:schemeClr val="dk1"/>
              </a:solidFill>
              <a:effectLst/>
              <a:latin typeface="Glober Book" pitchFamily="2" charset="77"/>
              <a:ea typeface="+mn-ea"/>
              <a:cs typeface="+mn-cs"/>
            </a:rPr>
            <a:t>This tab automatically calculates </a:t>
          </a:r>
          <a:r>
            <a:rPr lang="en-US" sz="1100">
              <a:solidFill>
                <a:schemeClr val="dk1"/>
              </a:solidFill>
              <a:effectLst/>
              <a:latin typeface="Glober Book" pitchFamily="2" charset="77"/>
              <a:ea typeface="+mn-ea"/>
              <a:cs typeface="+mn-cs"/>
            </a:rPr>
            <a:t>the total </a:t>
          </a:r>
          <a:r>
            <a:rPr lang="en-US" sz="1100">
              <a:solidFill>
                <a:sysClr val="windowText" lastClr="000000"/>
              </a:solidFill>
              <a:effectLst/>
              <a:latin typeface="Glober Book" pitchFamily="2" charset="77"/>
              <a:ea typeface="+mn-ea"/>
              <a:cs typeface="+mn-cs"/>
            </a:rPr>
            <a:t>amount your county plans to invest in each </a:t>
          </a:r>
          <a:r>
            <a:rPr lang="en-US" sz="1100" b="0" baseline="0">
              <a:solidFill>
                <a:schemeClr val="dk1"/>
              </a:solidFill>
              <a:effectLst/>
              <a:latin typeface="Glober Book" pitchFamily="2" charset="77"/>
              <a:ea typeface="+mn-ea"/>
              <a:cs typeface="+mn-cs"/>
            </a:rPr>
            <a:t>program or policy component</a:t>
          </a:r>
          <a:r>
            <a:rPr lang="en-US" sz="1100">
              <a:solidFill>
                <a:sysClr val="windowText" lastClr="000000"/>
              </a:solidFill>
              <a:effectLst/>
              <a:latin typeface="Glober Book" pitchFamily="2" charset="77"/>
              <a:ea typeface="+mn-ea"/>
              <a:cs typeface="+mn-cs"/>
            </a:rPr>
            <a:t> over the course of three fiscal years. Calculations are based</a:t>
          </a:r>
          <a:r>
            <a:rPr lang="en-US" sz="1100" baseline="0">
              <a:solidFill>
                <a:sysClr val="windowText" lastClr="000000"/>
              </a:solidFill>
              <a:effectLst/>
              <a:latin typeface="Glober Book" pitchFamily="2" charset="77"/>
              <a:ea typeface="+mn-ea"/>
              <a:cs typeface="+mn-cs"/>
            </a:rPr>
            <a:t> on the information provided on the </a:t>
          </a:r>
          <a:r>
            <a:rPr lang="en-US" sz="1100" i="1" baseline="0">
              <a:solidFill>
                <a:sysClr val="windowText" lastClr="000000"/>
              </a:solidFill>
              <a:effectLst/>
              <a:latin typeface="Glober Book" pitchFamily="2" charset="77"/>
              <a:ea typeface="+mn-ea"/>
              <a:cs typeface="+mn-cs"/>
            </a:rPr>
            <a:t>Planning Sheet </a:t>
          </a:r>
          <a:r>
            <a:rPr lang="en-US" sz="1100" baseline="0">
              <a:solidFill>
                <a:sysClr val="windowText" lastClr="000000"/>
              </a:solidFill>
              <a:effectLst/>
              <a:latin typeface="Glober Book" pitchFamily="2" charset="77"/>
              <a:ea typeface="+mn-ea"/>
              <a:cs typeface="+mn-cs"/>
            </a:rPr>
            <a:t>tab</a:t>
          </a:r>
          <a:r>
            <a:rPr lang="en-US" sz="1100">
              <a:solidFill>
                <a:sysClr val="windowText" lastClr="000000"/>
              </a:solidFill>
              <a:effectLst/>
              <a:latin typeface="Glober Book" pitchFamily="2" charset="77"/>
              <a:ea typeface="+mn-ea"/>
              <a:cs typeface="+mn-cs"/>
            </a:rPr>
            <a:t>.</a:t>
          </a:r>
          <a:endParaRPr lang="en-US">
            <a:solidFill>
              <a:sysClr val="windowText" lastClr="000000"/>
            </a:solidFill>
            <a:effectLst/>
            <a:latin typeface="Glober Book" pitchFamily="2" charset="77"/>
          </a:endParaRPr>
        </a:p>
        <a:p>
          <a:pPr lvl="0"/>
          <a:r>
            <a:rPr lang="en-US" sz="1100" b="0" u="none" baseline="0">
              <a:solidFill>
                <a:schemeClr val="dk1"/>
              </a:solidFill>
              <a:effectLst/>
              <a:latin typeface="+mn-lt"/>
              <a:ea typeface="+mn-ea"/>
              <a:cs typeface="+mn-cs"/>
            </a:rPr>
            <a:t> </a:t>
          </a:r>
          <a:endParaRPr lang="en-US" sz="1100" b="0" u="sng" baseline="0">
            <a:solidFill>
              <a:schemeClr val="dk1"/>
            </a:solidFill>
            <a:effectLst/>
            <a:latin typeface="+mn-lt"/>
            <a:ea typeface="+mn-ea"/>
            <a:cs typeface="+mn-cs"/>
          </a:endParaRPr>
        </a:p>
        <a:p>
          <a:pPr lvl="0"/>
          <a:r>
            <a:rPr lang="en-US" sz="1400" b="0" u="none" baseline="0">
              <a:solidFill>
                <a:srgbClr val="FF0000"/>
              </a:solidFill>
              <a:effectLst/>
              <a:latin typeface="Wingdings" panose="05000000000000000000" pitchFamily="2" charset="2"/>
              <a:ea typeface="+mn-ea"/>
              <a:cs typeface="+mn-cs"/>
            </a:rPr>
            <a:t>n</a:t>
          </a:r>
          <a:r>
            <a:rPr lang="en-US" sz="1100" b="0" u="none" baseline="0">
              <a:solidFill>
                <a:schemeClr val="dk1"/>
              </a:solidFill>
              <a:effectLst/>
              <a:latin typeface="+mn-lt"/>
              <a:ea typeface="+mn-ea"/>
              <a:cs typeface="+mn-cs"/>
            </a:rPr>
            <a:t> </a:t>
          </a:r>
          <a:r>
            <a:rPr lang="en-US" sz="1100" b="0" u="sng" baseline="0">
              <a:solidFill>
                <a:sysClr val="windowText" lastClr="000000"/>
              </a:solidFill>
              <a:effectLst/>
              <a:latin typeface="Glober Book" pitchFamily="2" charset="77"/>
              <a:ea typeface="+mn-ea"/>
              <a:cs typeface="+mn-cs"/>
            </a:rPr>
            <a:t>Funding Plan by Source:</a:t>
          </a:r>
          <a:r>
            <a:rPr lang="en-US" sz="1100" b="0" u="none" baseline="0">
              <a:solidFill>
                <a:sysClr val="windowText" lastClr="000000"/>
              </a:solidFill>
              <a:effectLst/>
              <a:latin typeface="Glober Book" pitchFamily="2" charset="77"/>
              <a:ea typeface="+mn-ea"/>
              <a:cs typeface="+mn-cs"/>
            </a:rPr>
            <a:t> </a:t>
          </a:r>
          <a:r>
            <a:rPr lang="en-US" sz="1100" b="0" baseline="0">
              <a:solidFill>
                <a:schemeClr val="dk1"/>
              </a:solidFill>
              <a:effectLst/>
              <a:latin typeface="Glober Book" pitchFamily="2" charset="77"/>
              <a:ea typeface="+mn-ea"/>
              <a:cs typeface="+mn-cs"/>
            </a:rPr>
            <a:t>This tab automatically calculates </a:t>
          </a:r>
          <a:r>
            <a:rPr lang="en-US" sz="1100">
              <a:solidFill>
                <a:schemeClr val="dk1"/>
              </a:solidFill>
              <a:effectLst/>
              <a:latin typeface="Glober Book" pitchFamily="2" charset="77"/>
              <a:ea typeface="+mn-ea"/>
              <a:cs typeface="+mn-cs"/>
            </a:rPr>
            <a:t>the total amount your county plans </a:t>
          </a:r>
          <a:r>
            <a:rPr lang="en-US" sz="1100">
              <a:solidFill>
                <a:sysClr val="windowText" lastClr="000000"/>
              </a:solidFill>
              <a:effectLst/>
              <a:latin typeface="Glober Book" pitchFamily="2" charset="77"/>
              <a:ea typeface="+mn-ea"/>
              <a:cs typeface="+mn-cs"/>
            </a:rPr>
            <a:t>to invest per funding source over the course of three fiscal years. C</a:t>
          </a:r>
          <a:r>
            <a:rPr lang="en-US" sz="1100" baseline="0">
              <a:solidFill>
                <a:sysClr val="windowText" lastClr="000000"/>
              </a:solidFill>
              <a:effectLst/>
              <a:latin typeface="Glober Book" pitchFamily="2" charset="77"/>
              <a:ea typeface="+mn-ea"/>
              <a:cs typeface="+mn-cs"/>
            </a:rPr>
            <a:t>alculations are</a:t>
          </a:r>
          <a:r>
            <a:rPr lang="en-US" sz="1100">
              <a:solidFill>
                <a:sysClr val="windowText" lastClr="000000"/>
              </a:solidFill>
              <a:effectLst/>
              <a:latin typeface="Glober Book" pitchFamily="2" charset="77"/>
              <a:ea typeface="+mn-ea"/>
              <a:cs typeface="+mn-cs"/>
            </a:rPr>
            <a:t> based</a:t>
          </a:r>
          <a:r>
            <a:rPr lang="en-US" sz="1100" baseline="0">
              <a:solidFill>
                <a:sysClr val="windowText" lastClr="000000"/>
              </a:solidFill>
              <a:effectLst/>
              <a:latin typeface="Glober Book" pitchFamily="2" charset="77"/>
              <a:ea typeface="+mn-ea"/>
              <a:cs typeface="+mn-cs"/>
            </a:rPr>
            <a:t> on the information provided on the </a:t>
          </a:r>
          <a:r>
            <a:rPr lang="en-US" sz="1100" i="1" baseline="0">
              <a:solidFill>
                <a:sysClr val="windowText" lastClr="000000"/>
              </a:solidFill>
              <a:effectLst/>
              <a:latin typeface="Glober Book" pitchFamily="2" charset="77"/>
              <a:ea typeface="+mn-ea"/>
              <a:cs typeface="+mn-cs"/>
            </a:rPr>
            <a:t>Planning Sheet </a:t>
          </a:r>
          <a:r>
            <a:rPr lang="en-US" sz="1100" baseline="0">
              <a:solidFill>
                <a:sysClr val="windowText" lastClr="000000"/>
              </a:solidFill>
              <a:effectLst/>
              <a:latin typeface="Glober Book" pitchFamily="2" charset="77"/>
              <a:ea typeface="+mn-ea"/>
              <a:cs typeface="+mn-cs"/>
            </a:rPr>
            <a:t>tab</a:t>
          </a:r>
          <a:r>
            <a:rPr lang="en-US" sz="1100">
              <a:solidFill>
                <a:sysClr val="windowText" lastClr="000000"/>
              </a:solidFill>
              <a:effectLst/>
              <a:latin typeface="Glober Book" pitchFamily="2" charset="77"/>
              <a:ea typeface="+mn-ea"/>
              <a:cs typeface="+mn-cs"/>
            </a:rPr>
            <a:t>.</a:t>
          </a:r>
        </a:p>
        <a:p>
          <a:pPr lvl="0"/>
          <a:endParaRPr lang="en-US" sz="1100" b="0"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u="none" baseline="0">
              <a:solidFill>
                <a:srgbClr val="FF0000"/>
              </a:solidFill>
              <a:effectLst/>
              <a:latin typeface="Wingdings" panose="05000000000000000000" pitchFamily="2" charset="2"/>
              <a:ea typeface="+mn-ea"/>
              <a:cs typeface="+mn-cs"/>
            </a:rPr>
            <a:t>n</a:t>
          </a:r>
          <a:r>
            <a:rPr lang="en-US" sz="1100" b="0" u="none" baseline="0">
              <a:solidFill>
                <a:srgbClr val="FF0000"/>
              </a:solidFill>
              <a:effectLst/>
              <a:latin typeface="+mn-lt"/>
              <a:ea typeface="+mn-ea"/>
              <a:cs typeface="+mn-cs"/>
            </a:rPr>
            <a:t> </a:t>
          </a:r>
          <a:r>
            <a:rPr lang="en-US" sz="1100" b="0" u="sng" baseline="0">
              <a:solidFill>
                <a:sysClr val="windowText" lastClr="000000"/>
              </a:solidFill>
              <a:effectLst/>
              <a:latin typeface="Glober Book" pitchFamily="2" charset="77"/>
              <a:ea typeface="+mn-ea"/>
              <a:cs typeface="+mn-cs"/>
            </a:rPr>
            <a:t>Investment Breakdown:</a:t>
          </a:r>
          <a:r>
            <a:rPr lang="en-US" sz="1100" b="0" u="none" baseline="0">
              <a:solidFill>
                <a:srgbClr val="FF0000"/>
              </a:solidFill>
              <a:effectLst/>
              <a:latin typeface="Glober Book" pitchFamily="2" charset="77"/>
              <a:ea typeface="+mn-ea"/>
              <a:cs typeface="+mn-cs"/>
            </a:rPr>
            <a:t> </a:t>
          </a:r>
          <a:r>
            <a:rPr lang="en-US" sz="1100" baseline="0">
              <a:solidFill>
                <a:schemeClr val="dk1"/>
              </a:solidFill>
              <a:effectLst/>
              <a:latin typeface="Glober Book" pitchFamily="2" charset="77"/>
              <a:ea typeface="+mn-ea"/>
              <a:cs typeface="+mn-cs"/>
            </a:rPr>
            <a:t>The </a:t>
          </a:r>
          <a:r>
            <a:rPr lang="en-US" sz="1100" baseline="0">
              <a:solidFill>
                <a:sysClr val="windowText" lastClr="000000"/>
              </a:solidFill>
              <a:effectLst/>
              <a:latin typeface="Glober Book" pitchFamily="2" charset="77"/>
              <a:ea typeface="+mn-ea"/>
              <a:cs typeface="+mn-cs"/>
            </a:rPr>
            <a:t>charts in this tab reflect your county's total investments per funding source over the course of three fiscal years. </a:t>
          </a:r>
          <a:r>
            <a:rPr lang="en-US" sz="1100">
              <a:solidFill>
                <a:sysClr val="windowText" lastClr="000000"/>
              </a:solidFill>
              <a:effectLst/>
              <a:latin typeface="Glober Book" pitchFamily="2" charset="77"/>
              <a:ea typeface="+mn-ea"/>
              <a:cs typeface="+mn-cs"/>
            </a:rPr>
            <a:t>These</a:t>
          </a:r>
          <a:r>
            <a:rPr lang="en-US" sz="1100" baseline="0">
              <a:solidFill>
                <a:sysClr val="windowText" lastClr="000000"/>
              </a:solidFill>
              <a:effectLst/>
              <a:latin typeface="Glober Book" pitchFamily="2" charset="77"/>
              <a:ea typeface="+mn-ea"/>
              <a:cs typeface="+mn-cs"/>
            </a:rPr>
            <a:t> calculations are</a:t>
          </a:r>
          <a:r>
            <a:rPr lang="en-US" sz="1100">
              <a:solidFill>
                <a:sysClr val="windowText" lastClr="000000"/>
              </a:solidFill>
              <a:effectLst/>
              <a:latin typeface="Glober Book" pitchFamily="2" charset="77"/>
              <a:ea typeface="+mn-ea"/>
              <a:cs typeface="+mn-cs"/>
            </a:rPr>
            <a:t> based</a:t>
          </a:r>
          <a:r>
            <a:rPr lang="en-US" sz="1100" baseline="0">
              <a:solidFill>
                <a:sysClr val="windowText" lastClr="000000"/>
              </a:solidFill>
              <a:effectLst/>
              <a:latin typeface="Glober Book" pitchFamily="2" charset="77"/>
              <a:ea typeface="+mn-ea"/>
              <a:cs typeface="+mn-cs"/>
            </a:rPr>
            <a:t> on the information provided on the </a:t>
          </a:r>
          <a:r>
            <a:rPr lang="en-US" sz="1100" i="1" baseline="0">
              <a:solidFill>
                <a:sysClr val="windowText" lastClr="000000"/>
              </a:solidFill>
              <a:effectLst/>
              <a:latin typeface="Glober Book" pitchFamily="2" charset="77"/>
              <a:ea typeface="+mn-ea"/>
              <a:cs typeface="+mn-cs"/>
            </a:rPr>
            <a:t>Planning Sheet </a:t>
          </a:r>
          <a:r>
            <a:rPr lang="en-US" sz="1100" baseline="0">
              <a:solidFill>
                <a:sysClr val="windowText" lastClr="000000"/>
              </a:solidFill>
              <a:effectLst/>
              <a:latin typeface="Glober Book" pitchFamily="2" charset="77"/>
              <a:ea typeface="+mn-ea"/>
              <a:cs typeface="+mn-cs"/>
            </a:rPr>
            <a:t>tab</a:t>
          </a:r>
          <a:r>
            <a:rPr lang="en-US" sz="1100">
              <a:solidFill>
                <a:sysClr val="windowText" lastClr="000000"/>
              </a:solidFill>
              <a:effectLst/>
              <a:latin typeface="Glober Book" pitchFamily="2" charset="77"/>
              <a:ea typeface="+mn-ea"/>
              <a:cs typeface="+mn-cs"/>
            </a:rPr>
            <a:t>. You</a:t>
          </a:r>
          <a:r>
            <a:rPr lang="en-US" sz="1100" baseline="0">
              <a:solidFill>
                <a:sysClr val="windowText" lastClr="000000"/>
              </a:solidFill>
              <a:effectLst/>
              <a:latin typeface="Glober Book" pitchFamily="2" charset="77"/>
              <a:ea typeface="+mn-ea"/>
              <a:cs typeface="+mn-cs"/>
            </a:rPr>
            <a:t> will need to refresh these charts every time the </a:t>
          </a:r>
          <a:r>
            <a:rPr lang="en-US" sz="1100" i="1" baseline="0">
              <a:solidFill>
                <a:sysClr val="windowText" lastClr="000000"/>
              </a:solidFill>
              <a:effectLst/>
              <a:latin typeface="Glober Book" pitchFamily="2" charset="77"/>
              <a:ea typeface="+mn-ea"/>
              <a:cs typeface="+mn-cs"/>
            </a:rPr>
            <a:t>Planning Sheet</a:t>
          </a:r>
          <a:r>
            <a:rPr lang="en-US" sz="1100" baseline="0">
              <a:solidFill>
                <a:sysClr val="windowText" lastClr="000000"/>
              </a:solidFill>
              <a:effectLst/>
              <a:latin typeface="Glober Book" pitchFamily="2" charset="77"/>
              <a:ea typeface="+mn-ea"/>
              <a:cs typeface="+mn-cs"/>
            </a:rPr>
            <a:t> tab is updated. To do this, go to the "Data" tab at the top of the Excel window and </a:t>
          </a:r>
          <a:r>
            <a:rPr lang="en-US" sz="1100" baseline="0">
              <a:solidFill>
                <a:schemeClr val="dk1"/>
              </a:solidFill>
              <a:effectLst/>
              <a:latin typeface="Glober Book" pitchFamily="2" charset="77"/>
              <a:ea typeface="+mn-ea"/>
              <a:cs typeface="+mn-cs"/>
            </a:rPr>
            <a:t>select the "Refresh All" option.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Glober Book" pitchFamily="2" charset="77"/>
              <a:ea typeface="+mn-ea"/>
              <a:cs typeface="+mn-cs"/>
            </a:rPr>
            <a:t> </a:t>
          </a:r>
        </a:p>
        <a:p>
          <a:r>
            <a:rPr lang="en-US" sz="1400" b="0" baseline="0">
              <a:solidFill>
                <a:srgbClr val="18334D"/>
              </a:solidFill>
              <a:effectLst/>
              <a:latin typeface="Wingdings" panose="05000000000000000000" pitchFamily="2" charset="2"/>
              <a:ea typeface="+mn-ea"/>
              <a:cs typeface="+mn-cs"/>
            </a:rPr>
            <a:t>n</a:t>
          </a:r>
          <a:r>
            <a:rPr lang="en-US" sz="1100" b="0" u="sng" baseline="0">
              <a:solidFill>
                <a:sysClr val="windowText" lastClr="000000"/>
              </a:solidFill>
              <a:effectLst/>
              <a:latin typeface="Glober Book" pitchFamily="2" charset="77"/>
              <a:ea typeface="+mn-ea"/>
              <a:cs typeface="+mn-cs"/>
            </a:rPr>
            <a:t>Operating Cost Categories:</a:t>
          </a:r>
          <a:r>
            <a:rPr lang="en-US" sz="1100" b="0" baseline="0">
              <a:solidFill>
                <a:srgbClr val="FF0000"/>
              </a:solidFill>
              <a:effectLst/>
              <a:latin typeface="Glober Book" pitchFamily="2" charset="77"/>
              <a:ea typeface="+mn-ea"/>
              <a:cs typeface="+mn-cs"/>
            </a:rPr>
            <a:t> </a:t>
          </a:r>
          <a:r>
            <a:rPr lang="en-US" sz="1100" b="0" baseline="0">
              <a:solidFill>
                <a:schemeClr val="dk1"/>
              </a:solidFill>
              <a:effectLst/>
              <a:latin typeface="Glober Book" pitchFamily="2" charset="77"/>
              <a:ea typeface="+mn-ea"/>
              <a:cs typeface="+mn-cs"/>
            </a:rPr>
            <a:t>This tab is designed to capture </a:t>
          </a:r>
          <a:r>
            <a:rPr lang="en-US" sz="1100" b="0" baseline="0">
              <a:solidFill>
                <a:sysClr val="windowText" lastClr="000000"/>
              </a:solidFill>
              <a:effectLst/>
              <a:latin typeface="Glober Book" pitchFamily="2" charset="77"/>
              <a:ea typeface="+mn-ea"/>
              <a:cs typeface="+mn-cs"/>
            </a:rPr>
            <a:t>the types of operating costs needed to carry out </a:t>
          </a:r>
          <a:r>
            <a:rPr lang="en-US" sz="1100" b="0" baseline="0">
              <a:solidFill>
                <a:schemeClr val="dk1"/>
              </a:solidFill>
              <a:effectLst/>
              <a:latin typeface="Glober Book" pitchFamily="2" charset="77"/>
              <a:ea typeface="+mn-ea"/>
              <a:cs typeface="+mn-cs"/>
            </a:rPr>
            <a:t>program or policy components. You will need to complete this tab in order to use the remaining tabs. </a:t>
          </a:r>
        </a:p>
        <a:p>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baseline="0">
              <a:solidFill>
                <a:srgbClr val="18334D"/>
              </a:solidFill>
              <a:effectLst/>
              <a:latin typeface="Wingdings" panose="05000000000000000000" pitchFamily="2" charset="2"/>
              <a:ea typeface="+mn-ea"/>
              <a:cs typeface="+mn-cs"/>
            </a:rPr>
            <a:t>n</a:t>
          </a:r>
          <a:r>
            <a:rPr lang="en-US" sz="1100" b="0" baseline="0">
              <a:solidFill>
                <a:schemeClr val="dk1"/>
              </a:solidFill>
              <a:effectLst/>
              <a:latin typeface="+mn-lt"/>
              <a:ea typeface="+mn-ea"/>
              <a:cs typeface="+mn-cs"/>
            </a:rPr>
            <a:t> </a:t>
          </a:r>
          <a:r>
            <a:rPr lang="en-US" sz="1100" b="0" u="sng" baseline="0">
              <a:solidFill>
                <a:sysClr val="windowText" lastClr="000000"/>
              </a:solidFill>
              <a:effectLst/>
              <a:latin typeface="Glober Book" pitchFamily="2" charset="77"/>
              <a:ea typeface="+mn-ea"/>
              <a:cs typeface="+mn-cs"/>
            </a:rPr>
            <a:t>Operating Costs by Program/Policy:</a:t>
          </a:r>
          <a:r>
            <a:rPr lang="en-US" sz="1100" b="0" baseline="0">
              <a:solidFill>
                <a:srgbClr val="FF0000"/>
              </a:solidFill>
              <a:effectLst/>
              <a:latin typeface="Glober Book" pitchFamily="2" charset="77"/>
              <a:ea typeface="+mn-ea"/>
              <a:cs typeface="+mn-cs"/>
            </a:rPr>
            <a:t> </a:t>
          </a:r>
          <a:r>
            <a:rPr lang="en-US" sz="1100" b="0" baseline="0">
              <a:solidFill>
                <a:schemeClr val="dk1"/>
              </a:solidFill>
              <a:effectLst/>
              <a:latin typeface="Glober Book" pitchFamily="2" charset="77"/>
              <a:ea typeface="+mn-ea"/>
              <a:cs typeface="+mn-cs"/>
            </a:rPr>
            <a:t>This tab is designed to capture each program or policy component's operating costs. You will need to complete this tab in order to use all of the remaining  tabs. </a:t>
          </a:r>
          <a:endParaRPr lang="en-US">
            <a:effectLst/>
            <a:latin typeface="Glober Book" pitchFamily="2" charset="77"/>
          </a:endParaRPr>
        </a:p>
        <a:p>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u="none" baseline="0">
              <a:solidFill>
                <a:srgbClr val="FF0000"/>
              </a:solidFill>
              <a:effectLst/>
              <a:latin typeface="Wingdings" panose="05000000000000000000" pitchFamily="2" charset="2"/>
              <a:ea typeface="+mn-ea"/>
              <a:cs typeface="+mn-cs"/>
            </a:rPr>
            <a:t>n</a:t>
          </a:r>
          <a:r>
            <a:rPr lang="en-US" sz="1100" b="0" u="none" baseline="0">
              <a:solidFill>
                <a:schemeClr val="accent5"/>
              </a:solidFill>
              <a:effectLst/>
              <a:latin typeface="+mn-lt"/>
              <a:ea typeface="+mn-ea"/>
              <a:cs typeface="+mn-cs"/>
            </a:rPr>
            <a:t> </a:t>
          </a:r>
          <a:r>
            <a:rPr lang="en-US" sz="1100" b="0" u="sng" baseline="0">
              <a:solidFill>
                <a:sysClr val="windowText" lastClr="000000"/>
              </a:solidFill>
              <a:effectLst/>
              <a:latin typeface="Glober Book" pitchFamily="2" charset="77"/>
              <a:ea typeface="+mn-ea"/>
              <a:cs typeface="+mn-cs"/>
            </a:rPr>
            <a:t>Operating Cost Summary:</a:t>
          </a:r>
          <a:r>
            <a:rPr lang="en-US" sz="1100" b="0" baseline="0">
              <a:solidFill>
                <a:schemeClr val="dk1"/>
              </a:solidFill>
              <a:effectLst/>
              <a:latin typeface="Glober Book" pitchFamily="2" charset="77"/>
              <a:ea typeface="+mn-ea"/>
              <a:cs typeface="+mn-cs"/>
            </a:rPr>
            <a:t> This tab automatically calculates </a:t>
          </a:r>
          <a:r>
            <a:rPr lang="en-US" sz="1100">
              <a:solidFill>
                <a:schemeClr val="dk1"/>
              </a:solidFill>
              <a:effectLst/>
              <a:latin typeface="Glober Book" pitchFamily="2" charset="77"/>
              <a:ea typeface="+mn-ea"/>
              <a:cs typeface="+mn-cs"/>
            </a:rPr>
            <a:t>the full operating budget across program and policy</a:t>
          </a:r>
          <a:r>
            <a:rPr lang="en-US" sz="1100" baseline="0">
              <a:solidFill>
                <a:schemeClr val="dk1"/>
              </a:solidFill>
              <a:effectLst/>
              <a:latin typeface="Glober Book" pitchFamily="2" charset="77"/>
              <a:ea typeface="+mn-ea"/>
              <a:cs typeface="+mn-cs"/>
            </a:rPr>
            <a:t> components </a:t>
          </a:r>
          <a:r>
            <a:rPr lang="en-US" sz="1100">
              <a:solidFill>
                <a:schemeClr val="dk1"/>
              </a:solidFill>
              <a:effectLst/>
              <a:latin typeface="Glober Book" pitchFamily="2" charset="77"/>
              <a:ea typeface="+mn-ea"/>
              <a:cs typeface="+mn-cs"/>
            </a:rPr>
            <a:t>over the course of three fiscal years. Calculations are based</a:t>
          </a:r>
          <a:r>
            <a:rPr lang="en-US" sz="1100" baseline="0">
              <a:solidFill>
                <a:schemeClr val="dk1"/>
              </a:solidFill>
              <a:effectLst/>
              <a:latin typeface="Glober Book" pitchFamily="2" charset="77"/>
              <a:ea typeface="+mn-ea"/>
              <a:cs typeface="+mn-cs"/>
            </a:rPr>
            <a:t> on the information provided on the </a:t>
          </a:r>
          <a:r>
            <a:rPr lang="en-US" sz="1100" i="1" baseline="0">
              <a:solidFill>
                <a:schemeClr val="dk1"/>
              </a:solidFill>
              <a:effectLst/>
              <a:latin typeface="Glober Book" pitchFamily="2" charset="77"/>
              <a:ea typeface="+mn-ea"/>
              <a:cs typeface="+mn-cs"/>
            </a:rPr>
            <a:t>Operating Costs by Program/Policy </a:t>
          </a:r>
          <a:r>
            <a:rPr lang="en-US" sz="1100" baseline="0">
              <a:solidFill>
                <a:schemeClr val="dk1"/>
              </a:solidFill>
              <a:effectLst/>
              <a:latin typeface="Glober Book" pitchFamily="2" charset="77"/>
              <a:ea typeface="+mn-ea"/>
              <a:cs typeface="+mn-cs"/>
            </a:rPr>
            <a:t>tab</a:t>
          </a:r>
          <a:r>
            <a:rPr lang="en-US" sz="1100">
              <a:solidFill>
                <a:schemeClr val="dk1"/>
              </a:solidFill>
              <a:effectLst/>
              <a:latin typeface="Glober Book" pitchFamily="2" charset="77"/>
              <a:ea typeface="+mn-ea"/>
              <a:cs typeface="+mn-cs"/>
            </a:rPr>
            <a:t>.</a:t>
          </a:r>
          <a:endParaRPr lang="en-US">
            <a:effectLst/>
            <a:latin typeface="Glober Book" pitchFamily="2" charset="77"/>
          </a:endParaRPr>
        </a:p>
        <a:p>
          <a:endParaRPr lang="en-US">
            <a:effectLst/>
          </a:endParaRPr>
        </a:p>
        <a:p>
          <a:pPr latinLnBrk="0"/>
          <a:r>
            <a:rPr lang="en-US" sz="1400" b="0" baseline="0">
              <a:solidFill>
                <a:srgbClr val="18334D"/>
              </a:solidFill>
              <a:effectLst/>
              <a:latin typeface="Wingdings" panose="05000000000000000000" pitchFamily="2" charset="2"/>
              <a:ea typeface="+mn-ea"/>
              <a:cs typeface="+mn-cs"/>
            </a:rPr>
            <a:t>n</a:t>
          </a:r>
          <a:r>
            <a:rPr lang="en-US" sz="1100" b="0" baseline="0">
              <a:solidFill>
                <a:schemeClr val="dk1"/>
              </a:solidFill>
              <a:effectLst/>
              <a:latin typeface="+mn-lt"/>
              <a:ea typeface="+mn-ea"/>
              <a:cs typeface="+mn-cs"/>
            </a:rPr>
            <a:t> </a:t>
          </a:r>
          <a:r>
            <a:rPr lang="en-US" sz="1100" b="0" u="sng" baseline="0">
              <a:solidFill>
                <a:sysClr val="windowText" lastClr="000000"/>
              </a:solidFill>
              <a:effectLst/>
              <a:latin typeface="Glober Book" pitchFamily="2" charset="77"/>
              <a:ea typeface="+mn-ea"/>
              <a:cs typeface="+mn-cs"/>
            </a:rPr>
            <a:t>Three-Year Budget:</a:t>
          </a:r>
          <a:r>
            <a:rPr lang="en-US" sz="1100" b="0" baseline="0">
              <a:solidFill>
                <a:srgbClr val="FF0000"/>
              </a:solidFill>
              <a:effectLst/>
              <a:latin typeface="Glober Book" pitchFamily="2" charset="77"/>
              <a:ea typeface="+mn-ea"/>
              <a:cs typeface="+mn-cs"/>
            </a:rPr>
            <a:t> </a:t>
          </a:r>
          <a:r>
            <a:rPr lang="en-US" sz="1100" b="0" i="0">
              <a:solidFill>
                <a:schemeClr val="dk1"/>
              </a:solidFill>
              <a:effectLst/>
              <a:latin typeface="Glober Book" pitchFamily="2" charset="77"/>
              <a:ea typeface="+mn-ea"/>
              <a:cs typeface="+mn-cs"/>
            </a:rPr>
            <a:t>Use this tab to plan how your county will </a:t>
          </a:r>
          <a:r>
            <a:rPr lang="en-US" sz="1100" b="0" i="0">
              <a:solidFill>
                <a:sysClr val="windowText" lastClr="000000"/>
              </a:solidFill>
              <a:effectLst/>
              <a:latin typeface="Glober Book" pitchFamily="2" charset="77"/>
              <a:ea typeface="+mn-ea"/>
              <a:cs typeface="+mn-cs"/>
            </a:rPr>
            <a:t>fund operating</a:t>
          </a:r>
          <a:r>
            <a:rPr lang="en-US" sz="1100" b="0" i="0" baseline="0">
              <a:solidFill>
                <a:sysClr val="windowText" lastClr="000000"/>
              </a:solidFill>
              <a:effectLst/>
              <a:latin typeface="Glober Book" pitchFamily="2" charset="77"/>
              <a:ea typeface="+mn-ea"/>
              <a:cs typeface="+mn-cs"/>
            </a:rPr>
            <a:t> costs for three years</a:t>
          </a:r>
          <a:r>
            <a:rPr lang="en-US" sz="1100" b="0" i="0">
              <a:solidFill>
                <a:sysClr val="windowText" lastClr="000000"/>
              </a:solidFill>
              <a:effectLst/>
              <a:latin typeface="Glober Book" pitchFamily="2" charset="77"/>
              <a:ea typeface="+mn-ea"/>
              <a:cs typeface="+mn-cs"/>
            </a:rPr>
            <a:t>, pro</a:t>
          </a:r>
          <a:r>
            <a:rPr lang="en-US" sz="1100" b="0" i="0">
              <a:solidFill>
                <a:schemeClr val="dk1"/>
              </a:solidFill>
              <a:effectLst/>
              <a:latin typeface="Glober Book" pitchFamily="2" charset="77"/>
              <a:ea typeface="+mn-ea"/>
              <a:cs typeface="+mn-cs"/>
            </a:rPr>
            <a:t>viding </a:t>
          </a:r>
          <a:r>
            <a:rPr lang="en-US" sz="1100" b="0" baseline="0">
              <a:solidFill>
                <a:schemeClr val="dk1"/>
              </a:solidFill>
              <a:effectLst/>
              <a:latin typeface="Glober Book" pitchFamily="2" charset="77"/>
              <a:ea typeface="+mn-ea"/>
              <a:cs typeface="+mn-cs"/>
            </a:rPr>
            <a:t>the dollar amount that will be invested per funding source. </a:t>
          </a:r>
          <a:endParaRPr lang="en-US">
            <a:effectLst/>
            <a:latin typeface="Glober Book" pitchFamily="2" charset="77"/>
          </a:endParaRPr>
        </a:p>
        <a:p>
          <a:pPr marL="0" marR="0" lvl="0" indent="0" defTabSz="914400" eaLnBrk="1" fontAlgn="auto" latinLnBrk="0" hangingPunct="1">
            <a:lnSpc>
              <a:spcPct val="100000"/>
            </a:lnSpc>
            <a:spcBef>
              <a:spcPts val="0"/>
            </a:spcBef>
            <a:spcAft>
              <a:spcPts val="0"/>
            </a:spcAft>
            <a:buClrTx/>
            <a:buSzTx/>
            <a:buFontTx/>
            <a:buNone/>
            <a:tabLst/>
            <a:defRPr/>
          </a:pPr>
          <a:endParaRPr lang="en-US" i="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Glober Book" pitchFamily="2" charset="77"/>
            </a:rPr>
            <a:t>Note: Each tab is color </a:t>
          </a:r>
          <a:r>
            <a:rPr lang="en-US" i="1">
              <a:solidFill>
                <a:sysClr val="windowText" lastClr="000000"/>
              </a:solidFill>
              <a:effectLst/>
              <a:latin typeface="Glober Book" pitchFamily="2" charset="77"/>
            </a:rPr>
            <a:t>coded.</a:t>
          </a:r>
          <a:r>
            <a:rPr lang="en-US" i="1" baseline="0">
              <a:solidFill>
                <a:sysClr val="windowText" lastClr="000000"/>
              </a:solidFill>
              <a:effectLst/>
              <a:latin typeface="Glober Book" pitchFamily="2" charset="77"/>
            </a:rPr>
            <a:t> </a:t>
          </a:r>
          <a:r>
            <a:rPr lang="en-US" b="1" i="1" baseline="0">
              <a:solidFill>
                <a:srgbClr val="18334D"/>
              </a:solidFill>
              <a:effectLst/>
              <a:latin typeface="Glober Book" pitchFamily="2" charset="77"/>
            </a:rPr>
            <a:t>Dark blue </a:t>
          </a:r>
          <a:r>
            <a:rPr lang="en-US" i="1" baseline="0">
              <a:solidFill>
                <a:sysClr val="windowText" lastClr="000000"/>
              </a:solidFill>
              <a:effectLst/>
              <a:latin typeface="Glober Book" pitchFamily="2" charset="77"/>
            </a:rPr>
            <a:t>tabs require you to enter information; </a:t>
          </a:r>
          <a:r>
            <a:rPr lang="en-US" b="1" i="1" baseline="0">
              <a:solidFill>
                <a:srgbClr val="FF0000"/>
              </a:solidFill>
              <a:effectLst/>
              <a:latin typeface="Glober Book" pitchFamily="2" charset="77"/>
            </a:rPr>
            <a:t>orange</a:t>
          </a:r>
          <a:r>
            <a:rPr lang="en-US" i="1" baseline="0">
              <a:solidFill>
                <a:sysClr val="windowText" lastClr="000000"/>
              </a:solidFill>
              <a:effectLst/>
              <a:latin typeface="Glober Book" pitchFamily="2" charset="77"/>
            </a:rPr>
            <a:t> tabs are for calculation purposes only and do not allow data entry. </a:t>
          </a:r>
        </a:p>
        <a:p>
          <a:pPr marL="0" marR="0" lvl="0" indent="0" defTabSz="914400" eaLnBrk="1" fontAlgn="auto" latinLnBrk="0" hangingPunct="1">
            <a:lnSpc>
              <a:spcPct val="100000"/>
            </a:lnSpc>
            <a:spcBef>
              <a:spcPts val="0"/>
            </a:spcBef>
            <a:spcAft>
              <a:spcPts val="0"/>
            </a:spcAft>
            <a:buClrTx/>
            <a:buSzTx/>
            <a:buFontTx/>
            <a:buNone/>
            <a:tabLst/>
            <a:defRPr/>
          </a:pPr>
          <a:endParaRPr lang="en-US" i="1" baseline="0">
            <a:solidFill>
              <a:sysClr val="windowText" lastClr="000000"/>
            </a:solidFill>
            <a:effectLst/>
            <a:latin typeface="Glober Book" pitchFamily="2" charset="77"/>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Glober Book" pitchFamily="2" charset="77"/>
              <a:ea typeface="+mn-ea"/>
              <a:cs typeface="+mn-cs"/>
            </a:rPr>
            <a:t>This project was created with support from the John D. and Catherine T. MacArthur Foundation as part of the Safety and Justice Challenge, which seeks to reduce over-incarceration by changing the way America thinks about and uses jails.</a:t>
          </a:r>
          <a:endParaRPr lang="en-US" sz="1100">
            <a:solidFill>
              <a:schemeClr val="dk1"/>
            </a:solidFill>
            <a:effectLst/>
            <a:latin typeface="Glober Book" pitchFamily="2" charset="77"/>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66676</xdr:rowOff>
    </xdr:from>
    <xdr:to>
      <xdr:col>0</xdr:col>
      <xdr:colOff>7506026</xdr:colOff>
      <xdr:row>0</xdr:row>
      <xdr:rowOff>1438248</xdr:rowOff>
    </xdr:to>
    <xdr:sp macro="" textlink="">
      <xdr:nvSpPr>
        <xdr:cNvPr id="2" name="TextBox 1">
          <a:extLst>
            <a:ext uri="{FF2B5EF4-FFF2-40B4-BE49-F238E27FC236}">
              <a16:creationId xmlns:a16="http://schemas.microsoft.com/office/drawing/2014/main" id="{6ED75711-3732-4453-9920-6FB418B183EB}"/>
            </a:ext>
          </a:extLst>
        </xdr:cNvPr>
        <xdr:cNvSpPr txBox="1"/>
      </xdr:nvSpPr>
      <xdr:spPr>
        <a:xfrm>
          <a:off x="0" y="66676"/>
          <a:ext cx="7506026" cy="137157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Glober Book" pitchFamily="2" charset="77"/>
              <a:ea typeface="+mn-ea"/>
              <a:cs typeface="+mn-cs"/>
            </a:rPr>
            <a:t>This table is designed to capture the </a:t>
          </a:r>
          <a:r>
            <a:rPr lang="en-US" sz="1100" b="0" i="0">
              <a:solidFill>
                <a:sysClr val="windowText" lastClr="000000"/>
              </a:solidFill>
              <a:effectLst/>
              <a:latin typeface="Glober Book" pitchFamily="2" charset="77"/>
              <a:ea typeface="+mn-ea"/>
              <a:cs typeface="+mn-cs"/>
            </a:rPr>
            <a:t>programs and policies that your jurisdiction is prioritizing for</a:t>
          </a:r>
          <a:r>
            <a:rPr lang="en-US" sz="1100" b="0" i="0" baseline="0">
              <a:solidFill>
                <a:sysClr val="windowText" lastClr="000000"/>
              </a:solidFill>
              <a:effectLst/>
              <a:latin typeface="Glober Book" pitchFamily="2" charset="77"/>
              <a:ea typeface="+mn-ea"/>
              <a:cs typeface="+mn-cs"/>
            </a:rPr>
            <a:t> implementation</a:t>
          </a:r>
          <a:r>
            <a:rPr lang="en-US" sz="1100" b="0" i="0">
              <a:solidFill>
                <a:sysClr val="windowText" lastClr="000000"/>
              </a:solidFill>
              <a:effectLst/>
              <a:latin typeface="Glober Book" pitchFamily="2" charset="77"/>
              <a:ea typeface="+mn-ea"/>
              <a:cs typeface="+mn-cs"/>
            </a:rPr>
            <a:t>. </a:t>
          </a:r>
          <a:r>
            <a:rPr lang="en-US" sz="1100" b="1" i="0">
              <a:solidFill>
                <a:sysClr val="windowText" lastClr="000000"/>
              </a:solidFill>
              <a:effectLst/>
              <a:latin typeface="Glober Book" pitchFamily="2" charset="77"/>
              <a:ea typeface="+mn-ea"/>
              <a:cs typeface="+mn-cs"/>
            </a:rPr>
            <a:t>You must complete this table in order to use the remaining tabs. </a:t>
          </a:r>
        </a:p>
        <a:p>
          <a:endParaRPr lang="en-US" sz="1100" b="1" i="0">
            <a:solidFill>
              <a:sysClr val="windowText" lastClr="000000"/>
            </a:solidFill>
            <a:effectLst/>
            <a:latin typeface="Glober Book" pitchFamily="2" charset="77"/>
            <a:ea typeface="+mn-ea"/>
            <a:cs typeface="+mn-cs"/>
          </a:endParaRPr>
        </a:p>
        <a:p>
          <a:r>
            <a:rPr lang="en-US" sz="1100" b="0" i="0">
              <a:solidFill>
                <a:sysClr val="windowText" lastClr="000000"/>
              </a:solidFill>
              <a:effectLst/>
              <a:latin typeface="Glober Book" pitchFamily="2" charset="77"/>
              <a:ea typeface="+mn-ea"/>
              <a:cs typeface="+mn-cs"/>
            </a:rPr>
            <a:t>To complete the table, list each program</a:t>
          </a:r>
          <a:r>
            <a:rPr lang="en-US" sz="1100" b="0" i="0" baseline="0">
              <a:solidFill>
                <a:sysClr val="windowText" lastClr="000000"/>
              </a:solidFill>
              <a:effectLst/>
              <a:latin typeface="Glober Book" pitchFamily="2" charset="77"/>
              <a:ea typeface="+mn-ea"/>
              <a:cs typeface="+mn-cs"/>
            </a:rPr>
            <a:t> or policy component</a:t>
          </a:r>
          <a:r>
            <a:rPr lang="en-US" sz="1100" b="0" i="0">
              <a:solidFill>
                <a:sysClr val="windowText" lastClr="000000"/>
              </a:solidFill>
              <a:effectLst/>
              <a:latin typeface="Glober Book" pitchFamily="2" charset="77"/>
              <a:ea typeface="+mn-ea"/>
              <a:cs typeface="+mn-cs"/>
            </a:rPr>
            <a:t> that your jurisdiction will prioritize due to its potential to impact your initiative's goals. Enter one program</a:t>
          </a:r>
          <a:r>
            <a:rPr lang="en-US" sz="1100" b="0" i="0" baseline="0">
              <a:solidFill>
                <a:sysClr val="windowText" lastClr="000000"/>
              </a:solidFill>
              <a:effectLst/>
              <a:latin typeface="Glober Book" pitchFamily="2" charset="77"/>
              <a:ea typeface="+mn-ea"/>
              <a:cs typeface="+mn-cs"/>
            </a:rPr>
            <a:t> or policy</a:t>
          </a:r>
          <a:r>
            <a:rPr lang="en-US" sz="1100" b="0" i="0">
              <a:solidFill>
                <a:sysClr val="windowText" lastClr="000000"/>
              </a:solidFill>
              <a:effectLst/>
              <a:latin typeface="Glober Book" pitchFamily="2" charset="77"/>
              <a:ea typeface="+mn-ea"/>
              <a:cs typeface="+mn-cs"/>
            </a:rPr>
            <a:t> component per row. This list should correspond with the items you listed</a:t>
          </a:r>
          <a:r>
            <a:rPr lang="en-US" sz="1100" b="0" i="0" baseline="0">
              <a:solidFill>
                <a:sysClr val="windowText" lastClr="000000"/>
              </a:solidFill>
              <a:effectLst/>
              <a:latin typeface="Glober Book" pitchFamily="2" charset="77"/>
              <a:ea typeface="+mn-ea"/>
              <a:cs typeface="+mn-cs"/>
            </a:rPr>
            <a:t> in Section 3</a:t>
          </a:r>
          <a:r>
            <a:rPr lang="en-US" sz="1100" baseline="0">
              <a:solidFill>
                <a:sysClr val="windowText" lastClr="000000"/>
              </a:solidFill>
              <a:effectLst/>
              <a:latin typeface="Glober Book" pitchFamily="2" charset="77"/>
              <a:ea typeface="+mn-ea"/>
              <a:cs typeface="+mn-cs"/>
            </a:rPr>
            <a:t> of the </a:t>
          </a:r>
          <a:r>
            <a:rPr lang="en-US" sz="1100" i="1" baseline="0">
              <a:solidFill>
                <a:sysClr val="windowText" lastClr="000000"/>
              </a:solidFill>
              <a:effectLst/>
              <a:latin typeface="Glober Book" pitchFamily="2" charset="77"/>
              <a:ea typeface="+mn-ea"/>
              <a:cs typeface="+mn-cs"/>
            </a:rPr>
            <a:t>Planning Guide.</a:t>
          </a:r>
          <a:endParaRPr lang="en-US" sz="1100" i="1">
            <a:solidFill>
              <a:sysClr val="windowText" lastClr="000000"/>
            </a:solidFill>
            <a:latin typeface="Glober Book" pitchFamily="2" charset="77"/>
          </a:endParaRPr>
        </a:p>
      </xdr:txBody>
    </xdr:sp>
    <xdr:clientData/>
  </xdr:twoCellAnchor>
  <xdr:twoCellAnchor>
    <xdr:from>
      <xdr:col>2</xdr:col>
      <xdr:colOff>66675</xdr:colOff>
      <xdr:row>0</xdr:row>
      <xdr:rowOff>38099</xdr:rowOff>
    </xdr:from>
    <xdr:to>
      <xdr:col>2</xdr:col>
      <xdr:colOff>7196666</xdr:colOff>
      <xdr:row>0</xdr:row>
      <xdr:rowOff>1389402</xdr:rowOff>
    </xdr:to>
    <xdr:sp macro="" textlink="">
      <xdr:nvSpPr>
        <xdr:cNvPr id="3" name="TextBox 2">
          <a:extLst>
            <a:ext uri="{FF2B5EF4-FFF2-40B4-BE49-F238E27FC236}">
              <a16:creationId xmlns:a16="http://schemas.microsoft.com/office/drawing/2014/main" id="{F6E1A739-C0FB-4238-B75D-B2BEED9E0662}"/>
            </a:ext>
          </a:extLst>
        </xdr:cNvPr>
        <xdr:cNvSpPr txBox="1"/>
      </xdr:nvSpPr>
      <xdr:spPr>
        <a:xfrm>
          <a:off x="7621547" y="38099"/>
          <a:ext cx="7129991" cy="135130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Glober Book" pitchFamily="2" charset="77"/>
              <a:ea typeface="+mn-ea"/>
              <a:cs typeface="+mn-cs"/>
            </a:rPr>
            <a:t>This table is designed to capture funding sources your </a:t>
          </a:r>
          <a:r>
            <a:rPr lang="en-US" sz="1100" b="0" i="0">
              <a:solidFill>
                <a:sysClr val="windowText" lastClr="000000"/>
              </a:solidFill>
              <a:effectLst/>
              <a:latin typeface="Glober Book" pitchFamily="2" charset="77"/>
              <a:ea typeface="+mn-ea"/>
              <a:cs typeface="+mn-cs"/>
            </a:rPr>
            <a:t>jurisdiction will use to fund the initiative.</a:t>
          </a:r>
          <a:r>
            <a:rPr lang="en-US" sz="1100" b="0" i="0" baseline="0">
              <a:solidFill>
                <a:sysClr val="windowText" lastClr="000000"/>
              </a:solidFill>
              <a:effectLst/>
              <a:latin typeface="Glober Book" pitchFamily="2" charset="77"/>
              <a:ea typeface="+mn-ea"/>
              <a:cs typeface="+mn-cs"/>
            </a:rPr>
            <a:t> </a:t>
          </a:r>
          <a:r>
            <a:rPr lang="en-US" sz="1100" b="1" i="0">
              <a:solidFill>
                <a:sysClr val="windowText" lastClr="000000"/>
              </a:solidFill>
              <a:effectLst/>
              <a:latin typeface="Glober Book" pitchFamily="2" charset="77"/>
              <a:ea typeface="+mn-ea"/>
              <a:cs typeface="+mn-cs"/>
            </a:rPr>
            <a:t>You must complete this table in order to use the remaining tabs.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ysClr val="windowText" lastClr="000000"/>
            </a:solidFill>
            <a:effectLst/>
            <a:latin typeface="Glober Book" pitchFamily="2" charset="77"/>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Glober Book" pitchFamily="2" charset="77"/>
              <a:ea typeface="+mn-ea"/>
              <a:cs typeface="+mn-cs"/>
            </a:rPr>
            <a:t>To complete the table, list the funding sources that your jurisdiction will use to pay for all prioritized strategies. Enter one funding source per row. This list should correspond with the</a:t>
          </a:r>
          <a:r>
            <a:rPr lang="en-US" sz="1100" b="0" i="0" baseline="0">
              <a:solidFill>
                <a:sysClr val="windowText" lastClr="000000"/>
              </a:solidFill>
              <a:effectLst/>
              <a:latin typeface="Glober Book" pitchFamily="2" charset="77"/>
              <a:ea typeface="+mn-ea"/>
              <a:cs typeface="+mn-cs"/>
            </a:rPr>
            <a:t> funding sources you listed </a:t>
          </a:r>
          <a:r>
            <a:rPr lang="en-US" sz="1100" baseline="0">
              <a:solidFill>
                <a:schemeClr val="dk1"/>
              </a:solidFill>
              <a:effectLst/>
              <a:latin typeface="Glober Book" pitchFamily="2" charset="77"/>
              <a:ea typeface="+mn-ea"/>
              <a:cs typeface="+mn-cs"/>
            </a:rPr>
            <a:t>in Section 5 of the </a:t>
          </a:r>
          <a:r>
            <a:rPr lang="en-US" sz="1100" i="1" baseline="0">
              <a:solidFill>
                <a:schemeClr val="dk1"/>
              </a:solidFill>
              <a:effectLst/>
              <a:latin typeface="Glober Book" pitchFamily="2" charset="77"/>
              <a:ea typeface="+mn-ea"/>
              <a:cs typeface="+mn-cs"/>
            </a:rPr>
            <a:t>Planning Guide. </a:t>
          </a:r>
          <a:r>
            <a:rPr lang="en-US" sz="1100" i="0" baseline="0">
              <a:solidFill>
                <a:sysClr val="windowText" lastClr="000000"/>
              </a:solidFill>
              <a:effectLst/>
              <a:latin typeface="Glober Book" pitchFamily="2" charset="77"/>
              <a:ea typeface="+mn-ea"/>
              <a:cs typeface="+mn-cs"/>
            </a:rPr>
            <a:t>Enter the funding sources in order of funding flexibility (low to high) as noted in the </a:t>
          </a:r>
          <a:r>
            <a:rPr lang="en-US" sz="1100" i="1" baseline="0">
              <a:solidFill>
                <a:sysClr val="windowText" lastClr="000000"/>
              </a:solidFill>
              <a:effectLst/>
              <a:latin typeface="Glober Book" pitchFamily="2" charset="77"/>
              <a:ea typeface="+mn-ea"/>
              <a:cs typeface="+mn-cs"/>
            </a:rPr>
            <a:t>Planning Guide.</a:t>
          </a:r>
          <a:r>
            <a:rPr lang="en-US" sz="1100" i="0" baseline="0">
              <a:solidFill>
                <a:sysClr val="windowText" lastClr="000000"/>
              </a:solidFill>
              <a:effectLst/>
              <a:latin typeface="Glober Book" pitchFamily="2" charset="77"/>
              <a:ea typeface="+mn-ea"/>
              <a:cs typeface="+mn-cs"/>
            </a:rPr>
            <a:t> This will make it easier to fill out the Three-Year Budget.</a:t>
          </a:r>
          <a:endParaRPr lang="en-US" i="1">
            <a:solidFill>
              <a:sysClr val="windowText" lastClr="000000"/>
            </a:solidFill>
            <a:effectLst/>
            <a:latin typeface="Glober Book" pitchFamily="2" charset="77"/>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323849</xdr:colOff>
      <xdr:row>0</xdr:row>
      <xdr:rowOff>114301</xdr:rowOff>
    </xdr:from>
    <xdr:to>
      <xdr:col>22</xdr:col>
      <xdr:colOff>178594</xdr:colOff>
      <xdr:row>61</xdr:row>
      <xdr:rowOff>38102</xdr:rowOff>
    </xdr:to>
    <xdr:sp macro="" textlink="">
      <xdr:nvSpPr>
        <xdr:cNvPr id="2" name="TextBox 1">
          <a:extLst>
            <a:ext uri="{FF2B5EF4-FFF2-40B4-BE49-F238E27FC236}">
              <a16:creationId xmlns:a16="http://schemas.microsoft.com/office/drawing/2014/main" id="{53E9710D-F7C8-46F7-909A-226ECCFEC76D}"/>
            </a:ext>
          </a:extLst>
        </xdr:cNvPr>
        <xdr:cNvSpPr txBox="1"/>
      </xdr:nvSpPr>
      <xdr:spPr>
        <a:xfrm>
          <a:off x="9682162" y="114301"/>
          <a:ext cx="8427245" cy="599598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u="sng">
              <a:latin typeface="Glober Book" pitchFamily="2" charset="77"/>
            </a:rPr>
            <a:t>How to use this worksheet: </a:t>
          </a:r>
        </a:p>
        <a:p>
          <a:endParaRPr lang="en-US" sz="1100">
            <a:solidFill>
              <a:sysClr val="windowText" lastClr="000000"/>
            </a:solidFill>
            <a:latin typeface="Glober Book" pitchFamily="2" charset="77"/>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Glober Book" pitchFamily="2" charset="77"/>
            </a:rPr>
            <a:t>1) Take note of the program or policy</a:t>
          </a:r>
          <a:r>
            <a:rPr lang="en-US" sz="1100" b="1" baseline="0">
              <a:solidFill>
                <a:sysClr val="windowText" lastClr="000000"/>
              </a:solidFill>
              <a:latin typeface="Glober Book" pitchFamily="2" charset="77"/>
            </a:rPr>
            <a:t> you are about to budget</a:t>
          </a:r>
          <a:r>
            <a:rPr lang="en-US" sz="1100" b="1">
              <a:solidFill>
                <a:sysClr val="windowText" lastClr="000000"/>
              </a:solidFill>
              <a:latin typeface="Glober Book" pitchFamily="2" charset="77"/>
            </a:rPr>
            <a:t>. </a:t>
          </a:r>
          <a:r>
            <a:rPr lang="en-US" sz="1100">
              <a:solidFill>
                <a:sysClr val="windowText" lastClr="000000"/>
              </a:solidFill>
              <a:latin typeface="Glober Book" pitchFamily="2" charset="77"/>
            </a:rPr>
            <a:t>The charts automatically populate with program and</a:t>
          </a:r>
          <a:r>
            <a:rPr lang="en-US" sz="1100" baseline="0">
              <a:solidFill>
                <a:sysClr val="windowText" lastClr="000000"/>
              </a:solidFill>
              <a:latin typeface="Glober Book" pitchFamily="2" charset="77"/>
            </a:rPr>
            <a:t> policy components</a:t>
          </a:r>
          <a:r>
            <a:rPr lang="en-US" sz="1100">
              <a:solidFill>
                <a:sysClr val="windowText" lastClr="000000"/>
              </a:solidFill>
              <a:latin typeface="Glober Book" pitchFamily="2" charset="77"/>
            </a:rPr>
            <a:t> that you listed on the </a:t>
          </a:r>
          <a:r>
            <a:rPr lang="en-US" sz="1100" i="1">
              <a:solidFill>
                <a:sysClr val="windowText" lastClr="000000"/>
              </a:solidFill>
              <a:latin typeface="Glober Book" pitchFamily="2" charset="77"/>
            </a:rPr>
            <a:t>Initiative Basics</a:t>
          </a:r>
          <a:r>
            <a:rPr lang="en-US" sz="1100" i="0">
              <a:solidFill>
                <a:sysClr val="windowText" lastClr="000000"/>
              </a:solidFill>
              <a:latin typeface="Glober Book" pitchFamily="2" charset="77"/>
            </a:rPr>
            <a:t> </a:t>
          </a:r>
          <a:r>
            <a:rPr lang="en-US" sz="1100">
              <a:solidFill>
                <a:sysClr val="windowText" lastClr="000000"/>
              </a:solidFill>
              <a:latin typeface="Glober Book" pitchFamily="2" charset="77"/>
            </a:rPr>
            <a:t>tab</a:t>
          </a:r>
          <a:r>
            <a:rPr lang="en-US" sz="1100" i="1">
              <a:solidFill>
                <a:sysClr val="windowText" lastClr="000000"/>
              </a:solidFill>
              <a:effectLst/>
              <a:latin typeface="Glober Book" pitchFamily="2" charset="77"/>
              <a:ea typeface="+mn-ea"/>
              <a:cs typeface="+mn-cs"/>
            </a:rPr>
            <a:t>.</a:t>
          </a:r>
          <a:endParaRPr lang="en-US">
            <a:solidFill>
              <a:sysClr val="windowText" lastClr="000000"/>
            </a:solidFill>
            <a:effectLst/>
            <a:latin typeface="Glober Book" pitchFamily="2" charset="77"/>
          </a:endParaRPr>
        </a:p>
        <a:p>
          <a:endParaRPr lang="en-US" sz="1100">
            <a:solidFill>
              <a:sysClr val="windowText" lastClr="000000"/>
            </a:solidFill>
            <a:latin typeface="Glober Book" pitchFamily="2" charset="77"/>
          </a:endParaRPr>
        </a:p>
        <a:p>
          <a:r>
            <a:rPr lang="en-US" sz="1100" b="1">
              <a:solidFill>
                <a:sysClr val="windowText" lastClr="000000"/>
              </a:solidFill>
              <a:latin typeface="Glober Book" pitchFamily="2" charset="77"/>
            </a:rPr>
            <a:t>2) See all the funding sources that your jurisdiction will use to pay for the initiative in the</a:t>
          </a:r>
          <a:r>
            <a:rPr lang="en-US" sz="1100" b="1" baseline="0">
              <a:solidFill>
                <a:sysClr val="windowText" lastClr="000000"/>
              </a:solidFill>
              <a:latin typeface="Glober Book" pitchFamily="2" charset="77"/>
            </a:rPr>
            <a:t> </a:t>
          </a:r>
          <a:r>
            <a:rPr lang="en-US" sz="1100" b="1">
              <a:solidFill>
                <a:sysClr val="windowText" lastClr="000000"/>
              </a:solidFill>
              <a:latin typeface="Glober Book" pitchFamily="2" charset="77"/>
            </a:rPr>
            <a:t>left-hand column. </a:t>
          </a:r>
          <a:r>
            <a:rPr lang="en-US" sz="1100">
              <a:solidFill>
                <a:sysClr val="windowText" lastClr="000000"/>
              </a:solidFill>
              <a:latin typeface="Glober Book" pitchFamily="2" charset="77"/>
            </a:rPr>
            <a:t>This list automatically populates with funding sources that you listed on the </a:t>
          </a:r>
          <a:r>
            <a:rPr lang="en-US" sz="1100" i="1">
              <a:solidFill>
                <a:sysClr val="windowText" lastClr="000000"/>
              </a:solidFill>
              <a:latin typeface="Glober Book" pitchFamily="2" charset="77"/>
            </a:rPr>
            <a:t>Initiative</a:t>
          </a:r>
          <a:r>
            <a:rPr lang="en-US" sz="1100" i="1" baseline="0">
              <a:solidFill>
                <a:sysClr val="windowText" lastClr="000000"/>
              </a:solidFill>
              <a:latin typeface="Glober Book" pitchFamily="2" charset="77"/>
            </a:rPr>
            <a:t> Basics</a:t>
          </a:r>
          <a:r>
            <a:rPr lang="en-US" sz="1100" baseline="0">
              <a:solidFill>
                <a:sysClr val="windowText" lastClr="000000"/>
              </a:solidFill>
              <a:latin typeface="Glober Book" pitchFamily="2" charset="77"/>
            </a:rPr>
            <a:t> </a:t>
          </a:r>
          <a:r>
            <a:rPr lang="en-US" sz="1100">
              <a:solidFill>
                <a:sysClr val="windowText" lastClr="000000"/>
              </a:solidFill>
              <a:latin typeface="Glober Book" pitchFamily="2" charset="77"/>
            </a:rPr>
            <a:t>tab. </a:t>
          </a:r>
        </a:p>
        <a:p>
          <a:endParaRPr lang="en-US" sz="1100">
            <a:solidFill>
              <a:sysClr val="windowText" lastClr="000000"/>
            </a:solidFill>
            <a:latin typeface="Glober Book" pitchFamily="2" charset="77"/>
          </a:endParaRPr>
        </a:p>
        <a:p>
          <a:r>
            <a:rPr lang="en-US" sz="1100" b="1">
              <a:solidFill>
                <a:sysClr val="windowText" lastClr="000000"/>
              </a:solidFill>
              <a:latin typeface="Glober Book" pitchFamily="2" charset="77"/>
            </a:rPr>
            <a:t>3) Insert the dollar amounts that your jurisdiction plans to </a:t>
          </a:r>
          <a:r>
            <a:rPr lang="en-US" sz="1100" b="1" i="0">
              <a:solidFill>
                <a:sysClr val="windowText" lastClr="000000"/>
              </a:solidFill>
              <a:effectLst/>
              <a:latin typeface="Glober Book" pitchFamily="2" charset="77"/>
              <a:ea typeface="+mn-ea"/>
              <a:cs typeface="+mn-cs"/>
            </a:rPr>
            <a:t>dedicate</a:t>
          </a:r>
          <a:r>
            <a:rPr lang="en-US" sz="1100" b="1">
              <a:solidFill>
                <a:sysClr val="windowText" lastClr="000000"/>
              </a:solidFill>
              <a:latin typeface="Glober Book" pitchFamily="2" charset="77"/>
            </a:rPr>
            <a:t> from each funding source to pay for the selected component.</a:t>
          </a:r>
          <a:r>
            <a:rPr lang="en-US" sz="1100">
              <a:solidFill>
                <a:sysClr val="windowText" lastClr="000000"/>
              </a:solidFill>
              <a:latin typeface="Glober Book" pitchFamily="2" charset="77"/>
            </a:rPr>
            <a:t> You can cross-reference this information with funding determinations that your county made when filling out the </a:t>
          </a:r>
          <a:r>
            <a:rPr lang="en-US" sz="1100" b="0" i="0" u="none" baseline="0">
              <a:solidFill>
                <a:sysClr val="windowText" lastClr="000000"/>
              </a:solidFill>
              <a:effectLst/>
              <a:latin typeface="Glober Book" pitchFamily="2" charset="77"/>
              <a:ea typeface="+mn-ea"/>
              <a:cs typeface="+mn-cs"/>
            </a:rPr>
            <a:t>program and policy component table in question 16 of the </a:t>
          </a:r>
          <a:r>
            <a:rPr lang="en-US" sz="1100" b="0" i="1" u="none" baseline="0">
              <a:solidFill>
                <a:sysClr val="windowText" lastClr="000000"/>
              </a:solidFill>
              <a:effectLst/>
              <a:latin typeface="Glober Book" pitchFamily="2" charset="77"/>
              <a:ea typeface="+mn-ea"/>
              <a:cs typeface="+mn-cs"/>
            </a:rPr>
            <a:t>Planning Guide</a:t>
          </a:r>
          <a:r>
            <a:rPr lang="en-US" sz="1100" b="0" i="1">
              <a:solidFill>
                <a:sysClr val="windowText" lastClr="000000"/>
              </a:solidFill>
              <a:effectLst/>
              <a:latin typeface="Glober Book" pitchFamily="2" charset="77"/>
              <a:ea typeface="+mn-ea"/>
              <a:cs typeface="+mn-cs"/>
            </a:rPr>
            <a:t> </a:t>
          </a:r>
          <a:r>
            <a:rPr lang="en-US" sz="1100">
              <a:solidFill>
                <a:sysClr val="windowText" lastClr="000000"/>
              </a:solidFill>
              <a:latin typeface="Glober Book" pitchFamily="2" charset="77"/>
            </a:rPr>
            <a:t>that accompanies this workbook. Enter</a:t>
          </a:r>
          <a:r>
            <a:rPr lang="en-US" sz="1100" baseline="0">
              <a:solidFill>
                <a:sysClr val="windowText" lastClr="000000"/>
              </a:solidFill>
              <a:latin typeface="Glober Book" pitchFamily="2" charset="77"/>
            </a:rPr>
            <a:t> dollar amounts </a:t>
          </a:r>
          <a:r>
            <a:rPr lang="en-US" sz="1100">
              <a:solidFill>
                <a:sysClr val="windowText" lastClr="000000"/>
              </a:solidFill>
              <a:latin typeface="Glober Book" pitchFamily="2" charset="77"/>
            </a:rPr>
            <a:t>for up to three fiscal years. As you enter</a:t>
          </a:r>
          <a:r>
            <a:rPr lang="en-US" sz="1100" baseline="0">
              <a:solidFill>
                <a:sysClr val="windowText" lastClr="000000"/>
              </a:solidFill>
              <a:latin typeface="Glober Book" pitchFamily="2" charset="77"/>
            </a:rPr>
            <a:t> dollar </a:t>
          </a:r>
          <a:r>
            <a:rPr lang="en-US" sz="1100">
              <a:solidFill>
                <a:sysClr val="windowText" lastClr="000000"/>
              </a:solidFill>
              <a:latin typeface="Glober Book" pitchFamily="2" charset="77"/>
            </a:rPr>
            <a:t>amounts, the subtotals and totals will auto-calculate for each fiscal year. </a:t>
          </a:r>
        </a:p>
        <a:p>
          <a:endParaRPr lang="en-US" sz="1100">
            <a:latin typeface="Glober Book" pitchFamily="2" charset="77"/>
          </a:endParaRPr>
        </a:p>
        <a:p>
          <a:r>
            <a:rPr lang="en-US" sz="1100" b="1">
              <a:latin typeface="Glober Book" pitchFamily="2" charset="77"/>
            </a:rPr>
            <a:t>4) Repeat this process for each program or policy component that you listed on the </a:t>
          </a:r>
          <a:r>
            <a:rPr lang="en-US" sz="1100" b="1" i="1">
              <a:latin typeface="Glober Book" pitchFamily="2" charset="77"/>
            </a:rPr>
            <a:t>Initiative Basics </a:t>
          </a:r>
          <a:r>
            <a:rPr lang="en-US" sz="1100" b="1">
              <a:latin typeface="Glober Book" pitchFamily="2" charset="77"/>
            </a:rPr>
            <a:t>tab.</a:t>
          </a:r>
        </a:p>
        <a:p>
          <a:endParaRPr lang="en-US" sz="1100" b="1">
            <a:latin typeface="Glober Book" pitchFamily="2" charset="77"/>
          </a:endParaRPr>
        </a:p>
        <a:p>
          <a:endParaRPr lang="en-US" sz="1100" b="1">
            <a:latin typeface="Glober Book" pitchFamily="2" charset="77"/>
          </a:endParaRPr>
        </a:p>
        <a:p>
          <a:r>
            <a:rPr lang="en-US" sz="1100" b="1" i="0" u="none">
              <a:latin typeface="Glober Book" pitchFamily="2" charset="77"/>
            </a:rPr>
            <a:t>Explanation</a:t>
          </a:r>
          <a:r>
            <a:rPr lang="en-US" sz="1100" b="1" i="0" u="none" baseline="0">
              <a:latin typeface="Glober Book" pitchFamily="2" charset="77"/>
            </a:rPr>
            <a:t> of terms used in this </a:t>
          </a:r>
          <a:r>
            <a:rPr lang="en-US" sz="1100" b="1" i="1" u="none" baseline="0">
              <a:latin typeface="Glober Book" pitchFamily="2" charset="77"/>
            </a:rPr>
            <a:t>Planning Sheet</a:t>
          </a:r>
          <a:r>
            <a:rPr lang="en-US" sz="1100" b="1" i="0" u="none" baseline="0">
              <a:latin typeface="Glober Book" pitchFamily="2" charset="77"/>
            </a:rPr>
            <a:t>:</a:t>
          </a:r>
        </a:p>
        <a:p>
          <a:endParaRPr lang="en-US" sz="1100" b="0" i="0" u="sng" baseline="0">
            <a:latin typeface="Glober Book" pitchFamily="2" charset="77"/>
          </a:endParaRPr>
        </a:p>
        <a:p>
          <a:r>
            <a:rPr lang="en-US" sz="1100" b="0" i="0" u="sng" baseline="0">
              <a:latin typeface="Glober Book" pitchFamily="2" charset="77"/>
            </a:rPr>
            <a:t>Existing Funding:</a:t>
          </a:r>
          <a:r>
            <a:rPr lang="en-US" sz="1100" b="0" i="0" u="none" baseline="0">
              <a:latin typeface="Glober Book" pitchFamily="2" charset="77"/>
            </a:rPr>
            <a:t> Any funding amounts that your jurisdiction is currently spending on the selected component. </a:t>
          </a:r>
        </a:p>
        <a:p>
          <a:endParaRPr lang="en-US" sz="1100" b="0" i="0" u="sng" baseline="0">
            <a:latin typeface="Glober Book" pitchFamily="2" charset="77"/>
          </a:endParaRPr>
        </a:p>
        <a:p>
          <a:r>
            <a:rPr lang="en-US" sz="1100" b="0" i="0" u="sng" baseline="0">
              <a:latin typeface="Glober Book" pitchFamily="2" charset="77"/>
            </a:rPr>
            <a:t>Ongoing Funding:</a:t>
          </a:r>
          <a:r>
            <a:rPr lang="en-US" sz="1100" b="0" i="0" u="none" baseline="0">
              <a:latin typeface="Glober Book" pitchFamily="2" charset="77"/>
            </a:rPr>
            <a:t> Any funding amounts from the previous fiscal year that will carry over into </a:t>
          </a:r>
          <a:r>
            <a:rPr lang="en-US" sz="1100" b="0" i="0" u="none" baseline="0">
              <a:solidFill>
                <a:sysClr val="windowText" lastClr="000000"/>
              </a:solidFill>
              <a:latin typeface="Glober Book" pitchFamily="2" charset="77"/>
            </a:rPr>
            <a:t>an additional fiscal year(s) to </a:t>
          </a:r>
          <a:r>
            <a:rPr lang="en-US" sz="1100" b="0" i="0" u="none" baseline="0">
              <a:latin typeface="Glober Book" pitchFamily="2" charset="77"/>
            </a:rPr>
            <a:t>pay for the</a:t>
          </a:r>
          <a:r>
            <a:rPr lang="en-US" sz="1100" b="0" i="0" baseline="0">
              <a:solidFill>
                <a:schemeClr val="dk1"/>
              </a:solidFill>
              <a:effectLst/>
              <a:latin typeface="Glober Book" pitchFamily="2" charset="77"/>
              <a:ea typeface="+mn-ea"/>
              <a:cs typeface="+mn-cs"/>
            </a:rPr>
            <a:t> selected component.</a:t>
          </a:r>
          <a:endParaRPr lang="en-US" sz="1100" b="0" i="0" u="none" baseline="0">
            <a:latin typeface="Glober Book" pitchFamily="2" charset="77"/>
          </a:endParaRPr>
        </a:p>
        <a:p>
          <a:endParaRPr lang="en-US" sz="1100" b="0" i="0" u="sng" baseline="0">
            <a:latin typeface="Glober Book" pitchFamily="2" charset="77"/>
          </a:endParaRPr>
        </a:p>
        <a:p>
          <a:r>
            <a:rPr lang="en-US" sz="1100" b="0" i="0" u="sng" baseline="0">
              <a:latin typeface="Glober Book" pitchFamily="2" charset="77"/>
            </a:rPr>
            <a:t>New Investments:</a:t>
          </a:r>
          <a:r>
            <a:rPr lang="en-US" sz="1100" b="0" i="0" u="none" baseline="0">
              <a:latin typeface="Glober Book" pitchFamily="2" charset="77"/>
            </a:rPr>
            <a:t> Any new funding amounts that your jurisdiction will reserve to pay for the selected component. </a:t>
          </a:r>
          <a:endParaRPr lang="en-US" sz="1100" b="0" i="0" u="sng" baseline="0">
            <a:latin typeface="Glober Book" pitchFamily="2" charset="77"/>
          </a:endParaRPr>
        </a:p>
      </xdr:txBody>
    </xdr:sp>
    <xdr:clientData/>
  </xdr:twoCellAnchor>
  <xdr:twoCellAnchor>
    <xdr:from>
      <xdr:col>0</xdr:col>
      <xdr:colOff>1907449</xdr:colOff>
      <xdr:row>4</xdr:row>
      <xdr:rowOff>118450</xdr:rowOff>
    </xdr:from>
    <xdr:to>
      <xdr:col>6</xdr:col>
      <xdr:colOff>250748</xdr:colOff>
      <xdr:row>10</xdr:row>
      <xdr:rowOff>112113</xdr:rowOff>
    </xdr:to>
    <xdr:sp macro="" textlink="">
      <xdr:nvSpPr>
        <xdr:cNvPr id="4" name="TextBox 3">
          <a:extLst>
            <a:ext uri="{FF2B5EF4-FFF2-40B4-BE49-F238E27FC236}">
              <a16:creationId xmlns:a16="http://schemas.microsoft.com/office/drawing/2014/main" id="{4F3EB7B9-124D-4C30-A25C-49AC605332C5}"/>
            </a:ext>
          </a:extLst>
        </xdr:cNvPr>
        <xdr:cNvSpPr txBox="1"/>
      </xdr:nvSpPr>
      <xdr:spPr>
        <a:xfrm rot="21005186">
          <a:off x="1907449" y="1106669"/>
          <a:ext cx="6284768" cy="1362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tx1">
                  <a:alpha val="46000"/>
                </a:schemeClr>
              </a:solidFill>
            </a:rPr>
            <a:t>EXAMPLE</a:t>
          </a:r>
        </a:p>
      </xdr:txBody>
    </xdr:sp>
    <xdr:clientData/>
  </xdr:twoCellAnchor>
  <xdr:twoCellAnchor>
    <xdr:from>
      <xdr:col>0</xdr:col>
      <xdr:colOff>38100</xdr:colOff>
      <xdr:row>0</xdr:row>
      <xdr:rowOff>57148</xdr:rowOff>
    </xdr:from>
    <xdr:to>
      <xdr:col>6</xdr:col>
      <xdr:colOff>1143000</xdr:colOff>
      <xdr:row>0</xdr:row>
      <xdr:rowOff>1371599</xdr:rowOff>
    </xdr:to>
    <xdr:sp macro="" textlink="">
      <xdr:nvSpPr>
        <xdr:cNvPr id="3" name="TextBox 2">
          <a:extLst>
            <a:ext uri="{FF2B5EF4-FFF2-40B4-BE49-F238E27FC236}">
              <a16:creationId xmlns:a16="http://schemas.microsoft.com/office/drawing/2014/main" id="{0D929B1E-8CF0-4008-BEDB-1BB1C397FD17}"/>
            </a:ext>
          </a:extLst>
        </xdr:cNvPr>
        <xdr:cNvSpPr txBox="1"/>
      </xdr:nvSpPr>
      <xdr:spPr>
        <a:xfrm>
          <a:off x="38100" y="57148"/>
          <a:ext cx="9029700" cy="131445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en-US" sz="1100" b="0" i="0">
              <a:solidFill>
                <a:schemeClr val="dk1"/>
              </a:solidFill>
              <a:effectLst/>
              <a:latin typeface="Glober Book" pitchFamily="2" charset="77"/>
              <a:ea typeface="+mn-ea"/>
              <a:cs typeface="+mn-cs"/>
            </a:rPr>
            <a:t>Use this </a:t>
          </a:r>
          <a:r>
            <a:rPr lang="en-US" sz="1100" b="0" i="1">
              <a:solidFill>
                <a:schemeClr val="dk1"/>
              </a:solidFill>
              <a:effectLst/>
              <a:latin typeface="Glober Book" pitchFamily="2" charset="77"/>
              <a:ea typeface="+mn-ea"/>
              <a:cs typeface="+mn-cs"/>
            </a:rPr>
            <a:t>Planning </a:t>
          </a:r>
          <a:r>
            <a:rPr lang="en-US" sz="1100" b="0" i="1">
              <a:solidFill>
                <a:sysClr val="windowText" lastClr="000000"/>
              </a:solidFill>
              <a:effectLst/>
              <a:latin typeface="Glober Book" pitchFamily="2" charset="77"/>
              <a:ea typeface="+mn-ea"/>
              <a:cs typeface="+mn-cs"/>
            </a:rPr>
            <a:t>Sheet</a:t>
          </a:r>
          <a:r>
            <a:rPr lang="en-US" sz="1100" b="0" i="0">
              <a:solidFill>
                <a:sysClr val="windowText" lastClr="000000"/>
              </a:solidFill>
              <a:effectLst/>
              <a:latin typeface="Glober Book" pitchFamily="2" charset="77"/>
              <a:ea typeface="+mn-ea"/>
              <a:cs typeface="+mn-cs"/>
            </a:rPr>
            <a:t> tab to plan how your jurisdiction will fund each program</a:t>
          </a:r>
          <a:r>
            <a:rPr lang="en-US" sz="1100" b="0" i="0" baseline="0">
              <a:solidFill>
                <a:sysClr val="windowText" lastClr="000000"/>
              </a:solidFill>
              <a:effectLst/>
              <a:latin typeface="Glober Book" pitchFamily="2" charset="77"/>
              <a:ea typeface="+mn-ea"/>
              <a:cs typeface="+mn-cs"/>
            </a:rPr>
            <a:t> or policy component</a:t>
          </a:r>
          <a:r>
            <a:rPr lang="en-US" sz="1100" b="0" i="0">
              <a:solidFill>
                <a:sysClr val="windowText" lastClr="000000"/>
              </a:solidFill>
              <a:effectLst/>
              <a:latin typeface="Glober Book" pitchFamily="2" charset="77"/>
              <a:ea typeface="+mn-ea"/>
              <a:cs typeface="+mn-cs"/>
            </a:rPr>
            <a:t>, providing </a:t>
          </a:r>
          <a:r>
            <a:rPr lang="en-US" sz="1100" b="0" u="none" baseline="0">
              <a:solidFill>
                <a:sysClr val="windowText" lastClr="000000"/>
              </a:solidFill>
              <a:effectLst/>
              <a:latin typeface="Glober Book" pitchFamily="2" charset="77"/>
              <a:ea typeface="+mn-ea"/>
              <a:cs typeface="+mn-cs"/>
            </a:rPr>
            <a:t>the dollar amount that will be invested per funding source. In this sheet, components and funding sources will automatically populate with what you entered in the </a:t>
          </a:r>
          <a:r>
            <a:rPr lang="en-US" sz="1100" b="0" i="1" u="none" baseline="0">
              <a:solidFill>
                <a:sysClr val="windowText" lastClr="000000"/>
              </a:solidFill>
              <a:effectLst/>
              <a:latin typeface="Glober Book" pitchFamily="2" charset="77"/>
              <a:ea typeface="+mn-ea"/>
              <a:cs typeface="+mn-cs"/>
            </a:rPr>
            <a:t>Planning Guide</a:t>
          </a:r>
          <a:r>
            <a:rPr lang="en-US" sz="1100" b="0" i="0" u="none" baseline="0">
              <a:solidFill>
                <a:sysClr val="windowText" lastClr="000000"/>
              </a:solidFill>
              <a:effectLst/>
              <a:latin typeface="Glober Book" pitchFamily="2" charset="77"/>
              <a:ea typeface="+mn-ea"/>
              <a:cs typeface="+mn-cs"/>
            </a:rPr>
            <a:t> tab</a:t>
          </a:r>
          <a:r>
            <a:rPr lang="en-US" sz="1100" b="0" i="0">
              <a:solidFill>
                <a:sysClr val="windowText" lastClr="000000"/>
              </a:solidFill>
              <a:effectLst/>
              <a:latin typeface="Glober Book" pitchFamily="2" charset="77"/>
              <a:ea typeface="+mn-ea"/>
              <a:cs typeface="+mn-cs"/>
            </a:rPr>
            <a:t>. </a:t>
          </a:r>
        </a:p>
        <a:p>
          <a:pPr latinLnBrk="0"/>
          <a:endParaRPr lang="en-US" sz="1100" b="0" i="0">
            <a:solidFill>
              <a:sysClr val="windowText" lastClr="000000"/>
            </a:solidFill>
            <a:effectLst/>
            <a:latin typeface="Glober Book" pitchFamily="2" charset="77"/>
            <a:ea typeface="+mn-ea"/>
            <a:cs typeface="+mn-cs"/>
          </a:endParaRPr>
        </a:p>
        <a:p>
          <a:pPr latinLnBrk="0"/>
          <a:r>
            <a:rPr lang="en-US" sz="1100" b="0" i="0">
              <a:solidFill>
                <a:schemeClr val="dk1"/>
              </a:solidFill>
              <a:effectLst/>
              <a:latin typeface="Glober Book" pitchFamily="2" charset="77"/>
              <a:ea typeface="+mn-ea"/>
              <a:cs typeface="+mn-cs"/>
            </a:rPr>
            <a:t>This tab collects all of the information needed for the </a:t>
          </a:r>
          <a:r>
            <a:rPr lang="en-US" sz="1100" b="0" i="1">
              <a:solidFill>
                <a:schemeClr val="dk1"/>
              </a:solidFill>
              <a:effectLst/>
              <a:latin typeface="Glober Book" pitchFamily="2" charset="77"/>
              <a:ea typeface="+mn-ea"/>
              <a:cs typeface="+mn-cs"/>
            </a:rPr>
            <a:t>Funding Plan by Program/Policy</a:t>
          </a:r>
          <a:r>
            <a:rPr lang="en-US" sz="1100" b="0" i="0">
              <a:solidFill>
                <a:schemeClr val="dk1"/>
              </a:solidFill>
              <a:effectLst/>
              <a:latin typeface="Glober Book" pitchFamily="2" charset="77"/>
              <a:ea typeface="+mn-ea"/>
              <a:cs typeface="+mn-cs"/>
            </a:rPr>
            <a:t>, </a:t>
          </a:r>
          <a:r>
            <a:rPr lang="en-US" sz="1100" b="0" i="1">
              <a:solidFill>
                <a:schemeClr val="dk1"/>
              </a:solidFill>
              <a:effectLst/>
              <a:latin typeface="Glober Book" pitchFamily="2" charset="77"/>
              <a:ea typeface="+mn-ea"/>
              <a:cs typeface="+mn-cs"/>
            </a:rPr>
            <a:t>Funding Plan by Source,</a:t>
          </a:r>
          <a:r>
            <a:rPr lang="en-US" sz="1100" b="0" i="0">
              <a:solidFill>
                <a:schemeClr val="dk1"/>
              </a:solidFill>
              <a:effectLst/>
              <a:latin typeface="Glober Book" pitchFamily="2" charset="77"/>
              <a:ea typeface="+mn-ea"/>
              <a:cs typeface="+mn-cs"/>
            </a:rPr>
            <a:t> and </a:t>
          </a:r>
          <a:r>
            <a:rPr lang="en-US" sz="1100" b="0" i="1">
              <a:solidFill>
                <a:schemeClr val="dk1"/>
              </a:solidFill>
              <a:effectLst/>
              <a:latin typeface="Glober Book" pitchFamily="2" charset="77"/>
              <a:ea typeface="+mn-ea"/>
              <a:cs typeface="+mn-cs"/>
            </a:rPr>
            <a:t>Investment Breakdown </a:t>
          </a:r>
          <a:r>
            <a:rPr lang="en-US" sz="1100" b="0" i="0">
              <a:solidFill>
                <a:schemeClr val="dk1"/>
              </a:solidFill>
              <a:effectLst/>
              <a:latin typeface="Glober Book" pitchFamily="2" charset="77"/>
              <a:ea typeface="+mn-ea"/>
              <a:cs typeface="+mn-cs"/>
            </a:rPr>
            <a:t>tabs. </a:t>
          </a:r>
          <a:r>
            <a:rPr lang="en-US" sz="1100" b="1" i="0">
              <a:solidFill>
                <a:schemeClr val="dk1"/>
              </a:solidFill>
              <a:effectLst/>
              <a:latin typeface="Glober Book" pitchFamily="2" charset="77"/>
              <a:ea typeface="+mn-ea"/>
              <a:cs typeface="+mn-cs"/>
            </a:rPr>
            <a:t>You must complete this worksheet before accessing those tabs.</a:t>
          </a:r>
        </a:p>
        <a:p>
          <a:pPr latinLnBrk="0"/>
          <a:endParaRPr lang="en-US" sz="1100" b="0" i="0">
            <a:solidFill>
              <a:schemeClr val="dk1"/>
            </a:solidFill>
            <a:effectLst/>
            <a:latin typeface="Glober Book" pitchFamily="2" charset="77"/>
            <a:ea typeface="+mn-ea"/>
            <a:cs typeface="+mn-cs"/>
          </a:endParaRPr>
        </a:p>
        <a:p>
          <a:pPr latinLnBrk="0"/>
          <a:r>
            <a:rPr lang="en-US" sz="1100" b="0" i="0">
              <a:solidFill>
                <a:schemeClr val="dk1"/>
              </a:solidFill>
              <a:effectLst/>
              <a:latin typeface="Glober Book" pitchFamily="2" charset="77"/>
              <a:ea typeface="+mn-ea"/>
              <a:cs typeface="+mn-cs"/>
            </a:rPr>
            <a:t>Additional information about how to fill in this tab is located in the grey "</a:t>
          </a:r>
          <a:r>
            <a:rPr lang="en-US" sz="1100" b="1" i="0">
              <a:solidFill>
                <a:schemeClr val="dk1"/>
              </a:solidFill>
              <a:effectLst/>
              <a:latin typeface="Glober Book" pitchFamily="2" charset="77"/>
              <a:ea typeface="+mn-ea"/>
              <a:cs typeface="+mn-cs"/>
            </a:rPr>
            <a:t>How to use this worksheet"</a:t>
          </a:r>
          <a:r>
            <a:rPr lang="en-US" sz="1100" b="0" i="0">
              <a:solidFill>
                <a:schemeClr val="dk1"/>
              </a:solidFill>
              <a:effectLst/>
              <a:latin typeface="Glober Book" pitchFamily="2" charset="77"/>
              <a:ea typeface="+mn-ea"/>
              <a:cs typeface="+mn-cs"/>
            </a:rPr>
            <a:t> box to the right and per the example below.</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44929</xdr:colOff>
      <xdr:row>0</xdr:row>
      <xdr:rowOff>62899</xdr:rowOff>
    </xdr:from>
    <xdr:to>
      <xdr:col>10</xdr:col>
      <xdr:colOff>1033372</xdr:colOff>
      <xdr:row>0</xdr:row>
      <xdr:rowOff>1386417</xdr:rowOff>
    </xdr:to>
    <xdr:sp macro="" textlink="">
      <xdr:nvSpPr>
        <xdr:cNvPr id="3" name="TextBox 2">
          <a:extLst>
            <a:ext uri="{FF2B5EF4-FFF2-40B4-BE49-F238E27FC236}">
              <a16:creationId xmlns:a16="http://schemas.microsoft.com/office/drawing/2014/main" id="{EACC68BB-8A1F-4952-8DC4-9475BB0FFBEF}"/>
            </a:ext>
          </a:extLst>
        </xdr:cNvPr>
        <xdr:cNvSpPr txBox="1"/>
      </xdr:nvSpPr>
      <xdr:spPr>
        <a:xfrm>
          <a:off x="44929" y="62899"/>
          <a:ext cx="12566610" cy="13235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latin typeface="Glober Book" pitchFamily="2" charset="77"/>
            </a:rPr>
            <a:t>This </a:t>
          </a:r>
          <a:r>
            <a:rPr lang="en-US" sz="1100" i="1">
              <a:solidFill>
                <a:sysClr val="windowText" lastClr="000000"/>
              </a:solidFill>
              <a:latin typeface="Glober Book" pitchFamily="2" charset="77"/>
            </a:rPr>
            <a:t>Funding Plan by Program/Policy </a:t>
          </a:r>
          <a:r>
            <a:rPr lang="en-US" sz="1100" i="0" baseline="0">
              <a:solidFill>
                <a:sysClr val="windowText" lastClr="000000"/>
              </a:solidFill>
              <a:latin typeface="Glober Book" pitchFamily="2" charset="77"/>
            </a:rPr>
            <a:t> tab </a:t>
          </a:r>
          <a:r>
            <a:rPr lang="en-US" sz="1100">
              <a:solidFill>
                <a:sysClr val="windowText" lastClr="000000"/>
              </a:solidFill>
              <a:latin typeface="Glober Book" pitchFamily="2" charset="77"/>
            </a:rPr>
            <a:t>automatically</a:t>
          </a:r>
          <a:r>
            <a:rPr lang="en-US" sz="1100" baseline="0">
              <a:solidFill>
                <a:sysClr val="windowText" lastClr="000000"/>
              </a:solidFill>
              <a:latin typeface="Glober Book" pitchFamily="2" charset="77"/>
            </a:rPr>
            <a:t> </a:t>
          </a:r>
          <a:r>
            <a:rPr lang="en-US" sz="1100" b="0" u="none" baseline="0">
              <a:solidFill>
                <a:sysClr val="windowText" lastClr="000000"/>
              </a:solidFill>
              <a:effectLst/>
              <a:latin typeface="Glober Book" pitchFamily="2" charset="77"/>
              <a:ea typeface="+mn-ea"/>
              <a:cs typeface="+mn-cs"/>
            </a:rPr>
            <a:t>calculates </a:t>
          </a:r>
          <a:r>
            <a:rPr lang="en-US" sz="1100">
              <a:solidFill>
                <a:sysClr val="windowText" lastClr="000000"/>
              </a:solidFill>
              <a:effectLst/>
              <a:latin typeface="Glober Book" pitchFamily="2" charset="77"/>
              <a:ea typeface="+mn-ea"/>
              <a:cs typeface="+mn-cs"/>
            </a:rPr>
            <a:t>the total amount your jurisdiction plans to invest in each program or policy component over the course of three fiscal years</a:t>
          </a:r>
          <a:r>
            <a:rPr lang="en-US" sz="1100">
              <a:solidFill>
                <a:sysClr val="windowText" lastClr="000000"/>
              </a:solidFill>
              <a:latin typeface="Glober Book" pitchFamily="2" charset="77"/>
            </a:rPr>
            <a:t>. </a:t>
          </a:r>
          <a:r>
            <a:rPr lang="en-US" sz="1100">
              <a:solidFill>
                <a:sysClr val="windowText" lastClr="000000"/>
              </a:solidFill>
              <a:effectLst/>
              <a:latin typeface="Glober Book" pitchFamily="2" charset="77"/>
              <a:ea typeface="+mn-ea"/>
              <a:cs typeface="+mn-cs"/>
            </a:rPr>
            <a:t>Calculations are based</a:t>
          </a:r>
          <a:r>
            <a:rPr lang="en-US" sz="1100" baseline="0">
              <a:solidFill>
                <a:sysClr val="windowText" lastClr="000000"/>
              </a:solidFill>
              <a:effectLst/>
              <a:latin typeface="Glober Book" pitchFamily="2" charset="77"/>
              <a:ea typeface="+mn-ea"/>
              <a:cs typeface="+mn-cs"/>
            </a:rPr>
            <a:t> on the information provided in the </a:t>
          </a:r>
          <a:r>
            <a:rPr lang="en-US" sz="1100" i="1" baseline="0">
              <a:solidFill>
                <a:sysClr val="windowText" lastClr="000000"/>
              </a:solidFill>
              <a:effectLst/>
              <a:latin typeface="Glober Book" pitchFamily="2" charset="77"/>
              <a:ea typeface="+mn-ea"/>
              <a:cs typeface="+mn-cs"/>
            </a:rPr>
            <a:t>Planning Sheet </a:t>
          </a:r>
          <a:r>
            <a:rPr lang="en-US" sz="1100" baseline="0">
              <a:solidFill>
                <a:sysClr val="windowText" lastClr="000000"/>
              </a:solidFill>
              <a:effectLst/>
              <a:latin typeface="Glober Book" pitchFamily="2" charset="77"/>
              <a:ea typeface="+mn-ea"/>
              <a:cs typeface="+mn-cs"/>
            </a:rPr>
            <a:t>tab</a:t>
          </a:r>
          <a:r>
            <a:rPr lang="en-US" sz="1100">
              <a:solidFill>
                <a:sysClr val="windowText" lastClr="000000"/>
              </a:solidFill>
              <a:effectLst/>
              <a:latin typeface="Glober Book" pitchFamily="2" charset="77"/>
              <a:ea typeface="+mn-ea"/>
              <a:cs typeface="+mn-cs"/>
            </a:rPr>
            <a:t>.</a:t>
          </a:r>
          <a:endParaRPr lang="en-US" sz="1100">
            <a:solidFill>
              <a:sysClr val="windowText" lastClr="000000"/>
            </a:solidFill>
            <a:latin typeface="Glober Book" pitchFamily="2" charset="77"/>
          </a:endParaRPr>
        </a:p>
        <a:p>
          <a:endParaRPr lang="en-US" sz="1100">
            <a:solidFill>
              <a:sysClr val="windowText" lastClr="000000"/>
            </a:solidFill>
            <a:latin typeface="Glober Book" pitchFamily="2" charset="77"/>
          </a:endParaRPr>
        </a:p>
        <a:p>
          <a:r>
            <a:rPr lang="en-US" sz="1100">
              <a:solidFill>
                <a:sysClr val="windowText" lastClr="000000"/>
              </a:solidFill>
              <a:latin typeface="Glober Book" pitchFamily="2" charset="77"/>
            </a:rPr>
            <a:t>To ensure that this </a:t>
          </a:r>
          <a:r>
            <a:rPr lang="en-US" sz="1100" i="1">
              <a:solidFill>
                <a:sysClr val="windowText" lastClr="000000"/>
              </a:solidFill>
              <a:latin typeface="Glober Book" pitchFamily="2" charset="77"/>
            </a:rPr>
            <a:t>Funding Plan by</a:t>
          </a:r>
          <a:r>
            <a:rPr lang="en-US" sz="1100" i="1" baseline="0">
              <a:solidFill>
                <a:sysClr val="windowText" lastClr="000000"/>
              </a:solidFill>
              <a:latin typeface="Glober Book" pitchFamily="2" charset="77"/>
            </a:rPr>
            <a:t> Program/Policy</a:t>
          </a:r>
          <a:r>
            <a:rPr lang="en-US" sz="1100" i="1">
              <a:solidFill>
                <a:sysClr val="windowText" lastClr="000000"/>
              </a:solidFill>
              <a:latin typeface="Glober Book" pitchFamily="2" charset="77"/>
            </a:rPr>
            <a:t> </a:t>
          </a:r>
          <a:r>
            <a:rPr lang="en-US" sz="1100">
              <a:solidFill>
                <a:sysClr val="windowText" lastClr="000000"/>
              </a:solidFill>
              <a:latin typeface="Glober Book" pitchFamily="2" charset="77"/>
            </a:rPr>
            <a:t>reflects the totals that you entered on the </a:t>
          </a:r>
          <a:r>
            <a:rPr lang="en-US" sz="1100" i="1">
              <a:solidFill>
                <a:sysClr val="windowText" lastClr="000000"/>
              </a:solidFill>
              <a:latin typeface="Glober Book" pitchFamily="2" charset="77"/>
            </a:rPr>
            <a:t>Planning Sheet</a:t>
          </a:r>
          <a:r>
            <a:rPr lang="en-US" sz="1100">
              <a:solidFill>
                <a:sysClr val="windowText" lastClr="000000"/>
              </a:solidFill>
              <a:latin typeface="Glober Book" pitchFamily="2" charset="77"/>
            </a:rPr>
            <a:t> tab, data cannot be entered directly on this tab. To update data reflected below, update the program/policy</a:t>
          </a:r>
          <a:r>
            <a:rPr lang="en-US" sz="1100" baseline="0">
              <a:solidFill>
                <a:sysClr val="windowText" lastClr="000000"/>
              </a:solidFill>
              <a:latin typeface="Glober Book" pitchFamily="2" charset="77"/>
            </a:rPr>
            <a:t> components</a:t>
          </a:r>
          <a:r>
            <a:rPr lang="en-US" sz="1100">
              <a:solidFill>
                <a:sysClr val="windowText" lastClr="000000"/>
              </a:solidFill>
              <a:latin typeface="Glober Book" pitchFamily="2" charset="77"/>
            </a:rPr>
            <a:t> and/or funding amounts entered</a:t>
          </a:r>
          <a:r>
            <a:rPr lang="en-US" sz="1100" baseline="0">
              <a:solidFill>
                <a:sysClr val="windowText" lastClr="000000"/>
              </a:solidFill>
              <a:latin typeface="Glober Book" pitchFamily="2" charset="77"/>
            </a:rPr>
            <a:t> i</a:t>
          </a:r>
          <a:r>
            <a:rPr lang="en-US" sz="1100">
              <a:solidFill>
                <a:sysClr val="windowText" lastClr="000000"/>
              </a:solidFill>
              <a:latin typeface="Glober Book" pitchFamily="2" charset="77"/>
            </a:rPr>
            <a:t>n the preceding </a:t>
          </a:r>
          <a:r>
            <a:rPr lang="en-US" sz="1100" i="1">
              <a:solidFill>
                <a:sysClr val="windowText" lastClr="000000"/>
              </a:solidFill>
              <a:latin typeface="Glober Book" pitchFamily="2" charset="77"/>
            </a:rPr>
            <a:t>Initiative Basics </a:t>
          </a:r>
          <a:r>
            <a:rPr lang="en-US" sz="1100">
              <a:solidFill>
                <a:sysClr val="windowText" lastClr="000000"/>
              </a:solidFill>
              <a:latin typeface="Glober Book" pitchFamily="2" charset="77"/>
            </a:rPr>
            <a:t>or </a:t>
          </a:r>
          <a:r>
            <a:rPr lang="en-US" sz="1100" i="1">
              <a:solidFill>
                <a:sysClr val="windowText" lastClr="000000"/>
              </a:solidFill>
              <a:latin typeface="Glober Book" pitchFamily="2" charset="77"/>
            </a:rPr>
            <a:t>Planning Sheet </a:t>
          </a:r>
          <a:r>
            <a:rPr lang="en-US" sz="1100">
              <a:solidFill>
                <a:sysClr val="windowText" lastClr="000000"/>
              </a:solidFill>
              <a:latin typeface="Glober Book" pitchFamily="2" charset="77"/>
            </a:rPr>
            <a:t>tabs.</a:t>
          </a:r>
        </a:p>
        <a:p>
          <a:endParaRPr lang="en-US" sz="1100">
            <a:solidFill>
              <a:sysClr val="windowText" lastClr="000000"/>
            </a:solidFill>
            <a:latin typeface="Glober Book" pitchFamily="2" charset="77"/>
          </a:endParaRPr>
        </a:p>
        <a:p>
          <a:r>
            <a:rPr lang="en-US" sz="1100">
              <a:solidFill>
                <a:sysClr val="windowText" lastClr="000000"/>
              </a:solidFill>
              <a:latin typeface="Glober Book" pitchFamily="2" charset="77"/>
            </a:rPr>
            <a:t>To see total funding allocations per</a:t>
          </a:r>
          <a:r>
            <a:rPr lang="en-US" sz="1100" baseline="0">
              <a:solidFill>
                <a:sysClr val="windowText" lastClr="000000"/>
              </a:solidFill>
              <a:latin typeface="Glober Book" pitchFamily="2" charset="77"/>
            </a:rPr>
            <a:t> funding source, see the </a:t>
          </a:r>
          <a:r>
            <a:rPr lang="en-US" sz="1100" i="1" baseline="0">
              <a:solidFill>
                <a:sysClr val="windowText" lastClr="000000"/>
              </a:solidFill>
              <a:latin typeface="Glober Book" pitchFamily="2" charset="77"/>
            </a:rPr>
            <a:t>Funding Plan by Source</a:t>
          </a:r>
          <a:r>
            <a:rPr lang="en-US" sz="1100" baseline="0">
              <a:solidFill>
                <a:sysClr val="windowText" lastClr="000000"/>
              </a:solidFill>
              <a:latin typeface="Glober Book" pitchFamily="2" charset="77"/>
            </a:rPr>
            <a:t> tab. </a:t>
          </a:r>
          <a:endParaRPr lang="en-US" sz="1100">
            <a:solidFill>
              <a:sysClr val="windowText" lastClr="000000"/>
            </a:solidFill>
            <a:latin typeface="Glober Book" pitchFamily="2" charset="77"/>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1150937</xdr:colOff>
      <xdr:row>0</xdr:row>
      <xdr:rowOff>1476375</xdr:rowOff>
    </xdr:to>
    <xdr:sp macro="" textlink="">
      <xdr:nvSpPr>
        <xdr:cNvPr id="3" name="TextBox 2">
          <a:extLst>
            <a:ext uri="{FF2B5EF4-FFF2-40B4-BE49-F238E27FC236}">
              <a16:creationId xmlns:a16="http://schemas.microsoft.com/office/drawing/2014/main" id="{5105E439-2228-4C1D-95B7-09B252DF8039}"/>
            </a:ext>
          </a:extLst>
        </xdr:cNvPr>
        <xdr:cNvSpPr txBox="1"/>
      </xdr:nvSpPr>
      <xdr:spPr>
        <a:xfrm>
          <a:off x="1" y="0"/>
          <a:ext cx="6932611" cy="14763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Glober Book" pitchFamily="2" charset="77"/>
            </a:rPr>
            <a:t>This </a:t>
          </a:r>
          <a:r>
            <a:rPr lang="en-US" sz="1100" i="1">
              <a:solidFill>
                <a:sysClr val="windowText" lastClr="000000"/>
              </a:solidFill>
              <a:latin typeface="Glober Book" pitchFamily="2" charset="77"/>
            </a:rPr>
            <a:t>Funding Plan by Source </a:t>
          </a:r>
          <a:r>
            <a:rPr lang="en-US" sz="1100" b="0" baseline="0">
              <a:solidFill>
                <a:sysClr val="windowText" lastClr="000000"/>
              </a:solidFill>
              <a:effectLst/>
              <a:latin typeface="Glober Book" pitchFamily="2" charset="77"/>
              <a:ea typeface="+mn-ea"/>
              <a:cs typeface="+mn-cs"/>
            </a:rPr>
            <a:t>automatically calculates </a:t>
          </a:r>
          <a:r>
            <a:rPr lang="en-US" sz="1100">
              <a:solidFill>
                <a:sysClr val="windowText" lastClr="000000"/>
              </a:solidFill>
              <a:effectLst/>
              <a:latin typeface="Glober Book" pitchFamily="2" charset="77"/>
              <a:ea typeface="+mn-ea"/>
              <a:cs typeface="+mn-cs"/>
            </a:rPr>
            <a:t>the total amount your jurisdiction plans to invest per funding source over the course of three fiscal years. C</a:t>
          </a:r>
          <a:r>
            <a:rPr lang="en-US" sz="1100" baseline="0">
              <a:solidFill>
                <a:sysClr val="windowText" lastClr="000000"/>
              </a:solidFill>
              <a:effectLst/>
              <a:latin typeface="Glober Book" pitchFamily="2" charset="77"/>
              <a:ea typeface="+mn-ea"/>
              <a:cs typeface="+mn-cs"/>
            </a:rPr>
            <a:t>alculations are</a:t>
          </a:r>
          <a:r>
            <a:rPr lang="en-US" sz="1100">
              <a:solidFill>
                <a:sysClr val="windowText" lastClr="000000"/>
              </a:solidFill>
              <a:effectLst/>
              <a:latin typeface="Glober Book" pitchFamily="2" charset="77"/>
              <a:ea typeface="+mn-ea"/>
              <a:cs typeface="+mn-cs"/>
            </a:rPr>
            <a:t> based</a:t>
          </a:r>
          <a:r>
            <a:rPr lang="en-US" sz="1100" baseline="0">
              <a:solidFill>
                <a:sysClr val="windowText" lastClr="000000"/>
              </a:solidFill>
              <a:effectLst/>
              <a:latin typeface="Glober Book" pitchFamily="2" charset="77"/>
              <a:ea typeface="+mn-ea"/>
              <a:cs typeface="+mn-cs"/>
            </a:rPr>
            <a:t> on the information provided in the </a:t>
          </a:r>
          <a:r>
            <a:rPr lang="en-US" sz="1100" i="1" baseline="0">
              <a:solidFill>
                <a:sysClr val="windowText" lastClr="000000"/>
              </a:solidFill>
              <a:effectLst/>
              <a:latin typeface="Glober Book" pitchFamily="2" charset="77"/>
              <a:ea typeface="+mn-ea"/>
              <a:cs typeface="+mn-cs"/>
            </a:rPr>
            <a:t>Planning Sheet </a:t>
          </a:r>
          <a:r>
            <a:rPr lang="en-US" sz="1100" baseline="0">
              <a:solidFill>
                <a:sysClr val="windowText" lastClr="000000"/>
              </a:solidFill>
              <a:effectLst/>
              <a:latin typeface="Glober Book" pitchFamily="2" charset="77"/>
              <a:ea typeface="+mn-ea"/>
              <a:cs typeface="+mn-cs"/>
            </a:rPr>
            <a:t>tab</a:t>
          </a:r>
          <a:r>
            <a:rPr lang="en-US" sz="1100">
              <a:solidFill>
                <a:sysClr val="windowText" lastClr="000000"/>
              </a:solidFill>
              <a:effectLst/>
              <a:latin typeface="Glober Book" pitchFamily="2" charset="77"/>
              <a:ea typeface="+mn-ea"/>
              <a:cs typeface="+mn-cs"/>
            </a:rPr>
            <a:t>.</a:t>
          </a:r>
          <a:endParaRPr lang="en-US">
            <a:solidFill>
              <a:sysClr val="windowText" lastClr="000000"/>
            </a:solidFill>
            <a:effectLst/>
            <a:latin typeface="Glober Book" pitchFamily="2" charset="77"/>
          </a:endParaRPr>
        </a:p>
        <a:p>
          <a:endParaRPr lang="en-US" sz="1100">
            <a:solidFill>
              <a:sysClr val="windowText" lastClr="000000"/>
            </a:solidFill>
            <a:latin typeface="Glober Book" pitchFamily="2" charset="77"/>
          </a:endParaRPr>
        </a:p>
        <a:p>
          <a:r>
            <a:rPr lang="en-US" sz="1100">
              <a:solidFill>
                <a:sysClr val="windowText" lastClr="000000"/>
              </a:solidFill>
              <a:latin typeface="Glober Book" pitchFamily="2" charset="77"/>
            </a:rPr>
            <a:t>To ensure that this </a:t>
          </a:r>
          <a:r>
            <a:rPr lang="en-US" sz="1100" i="1">
              <a:solidFill>
                <a:sysClr val="windowText" lastClr="000000"/>
              </a:solidFill>
              <a:latin typeface="Glober Book" pitchFamily="2" charset="77"/>
            </a:rPr>
            <a:t>Funding Plan by Source </a:t>
          </a:r>
          <a:r>
            <a:rPr lang="en-US" sz="1100" i="0">
              <a:solidFill>
                <a:sysClr val="windowText" lastClr="000000"/>
              </a:solidFill>
              <a:latin typeface="Glober Book" pitchFamily="2" charset="77"/>
            </a:rPr>
            <a:t>reflects</a:t>
          </a:r>
          <a:r>
            <a:rPr lang="en-US" sz="1100">
              <a:solidFill>
                <a:sysClr val="windowText" lastClr="000000"/>
              </a:solidFill>
              <a:latin typeface="Glober Book" pitchFamily="2" charset="77"/>
            </a:rPr>
            <a:t> the totals that you entered on the </a:t>
          </a:r>
          <a:r>
            <a:rPr lang="en-US" sz="1100" i="1">
              <a:solidFill>
                <a:sysClr val="windowText" lastClr="000000"/>
              </a:solidFill>
              <a:latin typeface="Glober Book" pitchFamily="2" charset="77"/>
            </a:rPr>
            <a:t>Planning Sheet</a:t>
          </a:r>
          <a:r>
            <a:rPr lang="en-US" sz="1100">
              <a:solidFill>
                <a:sysClr val="windowText" lastClr="000000"/>
              </a:solidFill>
              <a:latin typeface="Glober Book" pitchFamily="2" charset="77"/>
            </a:rPr>
            <a:t> tab, data cannot be entered directly on this tab. To update data reflected below, update the program/policy</a:t>
          </a:r>
          <a:r>
            <a:rPr lang="en-US" sz="1100" baseline="0">
              <a:solidFill>
                <a:sysClr val="windowText" lastClr="000000"/>
              </a:solidFill>
              <a:latin typeface="Glober Book" pitchFamily="2" charset="77"/>
            </a:rPr>
            <a:t> components</a:t>
          </a:r>
          <a:r>
            <a:rPr lang="en-US" sz="1100">
              <a:solidFill>
                <a:sysClr val="windowText" lastClr="000000"/>
              </a:solidFill>
              <a:latin typeface="Glober Book" pitchFamily="2" charset="77"/>
            </a:rPr>
            <a:t> and/or funding amounts in the preceding </a:t>
          </a:r>
          <a:r>
            <a:rPr lang="en-US" sz="1100" i="1">
              <a:solidFill>
                <a:sysClr val="windowText" lastClr="000000"/>
              </a:solidFill>
              <a:latin typeface="Glober Book" pitchFamily="2" charset="77"/>
            </a:rPr>
            <a:t>Initiative Basics</a:t>
          </a:r>
          <a:r>
            <a:rPr lang="en-US" sz="1100">
              <a:solidFill>
                <a:sysClr val="windowText" lastClr="000000"/>
              </a:solidFill>
              <a:latin typeface="Glober Book" pitchFamily="2" charset="77"/>
            </a:rPr>
            <a:t> or </a:t>
          </a:r>
          <a:r>
            <a:rPr lang="en-US" sz="1100" i="1">
              <a:solidFill>
                <a:sysClr val="windowText" lastClr="000000"/>
              </a:solidFill>
              <a:latin typeface="Glober Book" pitchFamily="2" charset="77"/>
            </a:rPr>
            <a:t>Planning Sheet </a:t>
          </a:r>
          <a:r>
            <a:rPr lang="en-US" sz="1100">
              <a:solidFill>
                <a:sysClr val="windowText" lastClr="000000"/>
              </a:solidFill>
              <a:latin typeface="Glober Book" pitchFamily="2" charset="77"/>
            </a:rPr>
            <a:t>tabs.</a:t>
          </a:r>
        </a:p>
        <a:p>
          <a:endParaRPr lang="en-US" sz="1100">
            <a:solidFill>
              <a:sysClr val="windowText" lastClr="000000"/>
            </a:solidFill>
            <a:latin typeface="Glober Book" pitchFamily="2" charset="77"/>
          </a:endParaRPr>
        </a:p>
        <a:p>
          <a:r>
            <a:rPr lang="en-US" sz="1100">
              <a:solidFill>
                <a:sysClr val="windowText" lastClr="000000"/>
              </a:solidFill>
              <a:latin typeface="Glober Book" pitchFamily="2" charset="77"/>
            </a:rPr>
            <a:t>To see total funding allocations per</a:t>
          </a:r>
          <a:r>
            <a:rPr lang="en-US" sz="1100" baseline="0">
              <a:solidFill>
                <a:sysClr val="windowText" lastClr="000000"/>
              </a:solidFill>
              <a:latin typeface="Glober Book" pitchFamily="2" charset="77"/>
            </a:rPr>
            <a:t> program/policy component, see the </a:t>
          </a:r>
          <a:r>
            <a:rPr lang="en-US" sz="1100" i="1" baseline="0">
              <a:solidFill>
                <a:sysClr val="windowText" lastClr="000000"/>
              </a:solidFill>
              <a:latin typeface="Glober Book" pitchFamily="2" charset="77"/>
            </a:rPr>
            <a:t>Funding Plan by Program/Policy</a:t>
          </a:r>
          <a:r>
            <a:rPr lang="en-US" sz="1100" baseline="0">
              <a:solidFill>
                <a:sysClr val="windowText" lastClr="000000"/>
              </a:solidFill>
              <a:latin typeface="Glober Book" pitchFamily="2" charset="77"/>
            </a:rPr>
            <a:t> tab. </a:t>
          </a:r>
          <a:endParaRPr lang="en-US" sz="1100">
            <a:solidFill>
              <a:sysClr val="windowText" lastClr="000000"/>
            </a:solidFill>
            <a:latin typeface="Glober Book" pitchFamily="2" charset="77"/>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3</xdr:row>
      <xdr:rowOff>41275</xdr:rowOff>
    </xdr:from>
    <xdr:to>
      <xdr:col>10</xdr:col>
      <xdr:colOff>1143000</xdr:colOff>
      <xdr:row>31</xdr:row>
      <xdr:rowOff>139700</xdr:rowOff>
    </xdr:to>
    <xdr:graphicFrame macro="">
      <xdr:nvGraphicFramePr>
        <xdr:cNvPr id="2" name="Year 1 Totals">
          <a:extLst>
            <a:ext uri="{FF2B5EF4-FFF2-40B4-BE49-F238E27FC236}">
              <a16:creationId xmlns:a16="http://schemas.microsoft.com/office/drawing/2014/main" id="{772E54E4-2BC5-44CE-BE59-95638CF7EB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33</xdr:row>
      <xdr:rowOff>53974</xdr:rowOff>
    </xdr:from>
    <xdr:to>
      <xdr:col>11</xdr:col>
      <xdr:colOff>558800</xdr:colOff>
      <xdr:row>57</xdr:row>
      <xdr:rowOff>12700</xdr:rowOff>
    </xdr:to>
    <xdr:graphicFrame macro="">
      <xdr:nvGraphicFramePr>
        <xdr:cNvPr id="3" name="Year 2 Totals">
          <a:extLst>
            <a:ext uri="{FF2B5EF4-FFF2-40B4-BE49-F238E27FC236}">
              <a16:creationId xmlns:a16="http://schemas.microsoft.com/office/drawing/2014/main" id="{1D40C004-7F90-4332-83DD-7CDCDC16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317500</xdr:colOff>
      <xdr:row>59</xdr:row>
      <xdr:rowOff>82550</xdr:rowOff>
    </xdr:from>
    <xdr:to>
      <xdr:col>11</xdr:col>
      <xdr:colOff>165100</xdr:colOff>
      <xdr:row>89</xdr:row>
      <xdr:rowOff>177800</xdr:rowOff>
    </xdr:to>
    <xdr:graphicFrame macro="">
      <xdr:nvGraphicFramePr>
        <xdr:cNvPr id="4" name="Year 3 Totals">
          <a:extLst>
            <a:ext uri="{FF2B5EF4-FFF2-40B4-BE49-F238E27FC236}">
              <a16:creationId xmlns:a16="http://schemas.microsoft.com/office/drawing/2014/main" id="{47DDB384-5A59-4BFA-B091-8DCA2BFB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746124</xdr:colOff>
      <xdr:row>94</xdr:row>
      <xdr:rowOff>44450</xdr:rowOff>
    </xdr:from>
    <xdr:to>
      <xdr:col>12</xdr:col>
      <xdr:colOff>368299</xdr:colOff>
      <xdr:row>121</xdr:row>
      <xdr:rowOff>152400</xdr:rowOff>
    </xdr:to>
    <xdr:graphicFrame macro="">
      <xdr:nvGraphicFramePr>
        <xdr:cNvPr id="7" name="Three Year Totals">
          <a:extLst>
            <a:ext uri="{FF2B5EF4-FFF2-40B4-BE49-F238E27FC236}">
              <a16:creationId xmlns:a16="http://schemas.microsoft.com/office/drawing/2014/main" id="{29B452DE-FBEF-41F3-885A-05EACAF12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98425</xdr:colOff>
      <xdr:row>0</xdr:row>
      <xdr:rowOff>116416</xdr:rowOff>
    </xdr:from>
    <xdr:to>
      <xdr:col>9</xdr:col>
      <xdr:colOff>101600</xdr:colOff>
      <xdr:row>1</xdr:row>
      <xdr:rowOff>76200</xdr:rowOff>
    </xdr:to>
    <xdr:sp macro="" textlink="">
      <xdr:nvSpPr>
        <xdr:cNvPr id="5" name="TextBox 4">
          <a:extLst>
            <a:ext uri="{FF2B5EF4-FFF2-40B4-BE49-F238E27FC236}">
              <a16:creationId xmlns:a16="http://schemas.microsoft.com/office/drawing/2014/main" id="{889E1B9E-1C0D-47D4-A408-3105D4CAC4E9}"/>
            </a:ext>
          </a:extLst>
        </xdr:cNvPr>
        <xdr:cNvSpPr txBox="1"/>
      </xdr:nvSpPr>
      <xdr:spPr>
        <a:xfrm>
          <a:off x="98425" y="116416"/>
          <a:ext cx="9515475" cy="158538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Glober Book" pitchFamily="2" charset="77"/>
              <a:ea typeface="+mn-ea"/>
              <a:cs typeface="+mn-cs"/>
            </a:rPr>
            <a:t>The four </a:t>
          </a:r>
          <a:r>
            <a:rPr lang="en-US" sz="1100" baseline="0">
              <a:solidFill>
                <a:sysClr val="windowText" lastClr="000000"/>
              </a:solidFill>
              <a:effectLst/>
              <a:latin typeface="Glober Book" pitchFamily="2" charset="77"/>
              <a:ea typeface="+mn-ea"/>
              <a:cs typeface="+mn-cs"/>
            </a:rPr>
            <a:t>charts in this tab </a:t>
          </a:r>
          <a:r>
            <a:rPr lang="en-US" sz="1100" baseline="0">
              <a:solidFill>
                <a:sysClr val="windowText" lastClr="000000"/>
              </a:solidFill>
              <a:latin typeface="Glober Book" pitchFamily="2" charset="77"/>
            </a:rPr>
            <a:t>reflect your jurisdiction's total investments per funding source </a:t>
          </a:r>
          <a:r>
            <a:rPr lang="en-US" sz="1100" baseline="0">
              <a:solidFill>
                <a:sysClr val="windowText" lastClr="000000"/>
              </a:solidFill>
              <a:effectLst/>
              <a:latin typeface="Glober Book" pitchFamily="2" charset="77"/>
              <a:ea typeface="+mn-ea"/>
              <a:cs typeface="+mn-cs"/>
            </a:rPr>
            <a:t>over the course of three </a:t>
          </a:r>
          <a:r>
            <a:rPr lang="en-US" sz="1100" baseline="0">
              <a:solidFill>
                <a:schemeClr val="dk1"/>
              </a:solidFill>
              <a:effectLst/>
              <a:latin typeface="Glober Book" pitchFamily="2" charset="77"/>
              <a:ea typeface="+mn-ea"/>
              <a:cs typeface="+mn-cs"/>
            </a:rPr>
            <a:t>fiscal years</a:t>
          </a:r>
          <a:r>
            <a:rPr lang="en-US" sz="1100" baseline="0">
              <a:latin typeface="Glober Book" pitchFamily="2" charset="77"/>
            </a:rPr>
            <a:t>. </a:t>
          </a:r>
          <a:r>
            <a:rPr lang="en-US" sz="1100">
              <a:solidFill>
                <a:schemeClr val="dk1"/>
              </a:solidFill>
              <a:effectLst/>
              <a:latin typeface="Glober Book" pitchFamily="2" charset="77"/>
              <a:ea typeface="+mn-ea"/>
              <a:cs typeface="+mn-cs"/>
            </a:rPr>
            <a:t>These</a:t>
          </a:r>
          <a:r>
            <a:rPr lang="en-US" sz="1100" baseline="0">
              <a:solidFill>
                <a:schemeClr val="dk1"/>
              </a:solidFill>
              <a:effectLst/>
              <a:latin typeface="Glober Book" pitchFamily="2" charset="77"/>
              <a:ea typeface="+mn-ea"/>
              <a:cs typeface="+mn-cs"/>
            </a:rPr>
            <a:t> calculations are</a:t>
          </a:r>
          <a:r>
            <a:rPr lang="en-US" sz="1100">
              <a:solidFill>
                <a:schemeClr val="dk1"/>
              </a:solidFill>
              <a:effectLst/>
              <a:latin typeface="Glober Book" pitchFamily="2" charset="77"/>
              <a:ea typeface="+mn-ea"/>
              <a:cs typeface="+mn-cs"/>
            </a:rPr>
            <a:t> based</a:t>
          </a:r>
          <a:r>
            <a:rPr lang="en-US" sz="1100" baseline="0">
              <a:solidFill>
                <a:schemeClr val="dk1"/>
              </a:solidFill>
              <a:effectLst/>
              <a:latin typeface="Glober Book" pitchFamily="2" charset="77"/>
              <a:ea typeface="+mn-ea"/>
              <a:cs typeface="+mn-cs"/>
            </a:rPr>
            <a:t> on information provided in the </a:t>
          </a:r>
          <a:r>
            <a:rPr lang="en-US" sz="1100" i="1" baseline="0">
              <a:solidFill>
                <a:schemeClr val="dk1"/>
              </a:solidFill>
              <a:effectLst/>
              <a:latin typeface="Glober Book" pitchFamily="2" charset="77"/>
              <a:ea typeface="+mn-ea"/>
              <a:cs typeface="+mn-cs"/>
            </a:rPr>
            <a:t>Planning Sheet </a:t>
          </a:r>
          <a:r>
            <a:rPr lang="en-US" sz="1100" baseline="0">
              <a:solidFill>
                <a:schemeClr val="dk1"/>
              </a:solidFill>
              <a:effectLst/>
              <a:latin typeface="Glober Book" pitchFamily="2" charset="77"/>
              <a:ea typeface="+mn-ea"/>
              <a:cs typeface="+mn-cs"/>
            </a:rPr>
            <a:t>tab</a:t>
          </a:r>
          <a:r>
            <a:rPr lang="en-US" sz="1100">
              <a:solidFill>
                <a:schemeClr val="dk1"/>
              </a:solidFill>
              <a:effectLst/>
              <a:latin typeface="Glober Book" pitchFamily="2" charset="77"/>
              <a:ea typeface="+mn-ea"/>
              <a:cs typeface="+mn-cs"/>
            </a:rPr>
            <a:t>.  To ensure accuracy,</a:t>
          </a:r>
          <a:r>
            <a:rPr lang="en-US" sz="1100" baseline="0">
              <a:solidFill>
                <a:schemeClr val="dk1"/>
              </a:solidFill>
              <a:effectLst/>
              <a:latin typeface="Glober Book" pitchFamily="2" charset="77"/>
              <a:ea typeface="+mn-ea"/>
              <a:cs typeface="+mn-cs"/>
            </a:rPr>
            <a:t> </a:t>
          </a:r>
          <a:r>
            <a:rPr lang="en-US" sz="1100">
              <a:solidFill>
                <a:schemeClr val="dk1"/>
              </a:solidFill>
              <a:effectLst/>
              <a:latin typeface="Glober Book" pitchFamily="2" charset="77"/>
              <a:ea typeface="+mn-ea"/>
              <a:cs typeface="+mn-cs"/>
            </a:rPr>
            <a:t>data cannot be entered directly on this tab. </a:t>
          </a:r>
          <a:r>
            <a:rPr lang="en-US" sz="1100" b="0">
              <a:solidFill>
                <a:schemeClr val="dk1"/>
              </a:solidFill>
              <a:effectLst/>
              <a:latin typeface="Glober Book" pitchFamily="2" charset="77"/>
              <a:ea typeface="+mn-ea"/>
              <a:cs typeface="+mn-cs"/>
            </a:rPr>
            <a:t>To update data reflected in the</a:t>
          </a:r>
          <a:r>
            <a:rPr lang="en-US" sz="1100" b="0" baseline="0">
              <a:solidFill>
                <a:schemeClr val="dk1"/>
              </a:solidFill>
              <a:effectLst/>
              <a:latin typeface="Glober Book" pitchFamily="2" charset="77"/>
              <a:ea typeface="+mn-ea"/>
              <a:cs typeface="+mn-cs"/>
            </a:rPr>
            <a:t> charts below</a:t>
          </a:r>
          <a:r>
            <a:rPr lang="en-US" sz="1100" b="0">
              <a:solidFill>
                <a:schemeClr val="dk1"/>
              </a:solidFill>
              <a:effectLst/>
              <a:latin typeface="Glober Book" pitchFamily="2" charset="77"/>
              <a:ea typeface="+mn-ea"/>
              <a:cs typeface="+mn-cs"/>
            </a:rPr>
            <a:t>, please update the program/policy components and/or funding amounts in the green </a:t>
          </a:r>
          <a:r>
            <a:rPr lang="en-US" sz="1100" b="0" i="1">
              <a:solidFill>
                <a:schemeClr val="dk1"/>
              </a:solidFill>
              <a:effectLst/>
              <a:latin typeface="Glober Book" pitchFamily="2" charset="77"/>
              <a:ea typeface="+mn-ea"/>
              <a:cs typeface="+mn-cs"/>
            </a:rPr>
            <a:t>Initiative Basics </a:t>
          </a:r>
          <a:r>
            <a:rPr lang="en-US" sz="1100" b="0">
              <a:solidFill>
                <a:schemeClr val="dk1"/>
              </a:solidFill>
              <a:effectLst/>
              <a:latin typeface="Glober Book" pitchFamily="2" charset="77"/>
              <a:ea typeface="+mn-ea"/>
              <a:cs typeface="+mn-cs"/>
            </a:rPr>
            <a:t>or </a:t>
          </a:r>
          <a:r>
            <a:rPr lang="en-US" sz="1100" b="0" i="1">
              <a:solidFill>
                <a:schemeClr val="dk1"/>
              </a:solidFill>
              <a:effectLst/>
              <a:latin typeface="Glober Book" pitchFamily="2" charset="77"/>
              <a:ea typeface="+mn-ea"/>
              <a:cs typeface="+mn-cs"/>
            </a:rPr>
            <a:t>Planning Sheet </a:t>
          </a:r>
          <a:r>
            <a:rPr lang="en-US" sz="1100" b="0">
              <a:solidFill>
                <a:schemeClr val="dk1"/>
              </a:solidFill>
              <a:effectLst/>
              <a:latin typeface="Glober Book" pitchFamily="2" charset="77"/>
              <a:ea typeface="+mn-ea"/>
              <a:cs typeface="+mn-cs"/>
            </a:rPr>
            <a:t>tabs. </a:t>
          </a:r>
          <a:r>
            <a:rPr lang="en-US" sz="1100" b="0" baseline="0">
              <a:solidFill>
                <a:srgbClr val="C00000"/>
              </a:solidFill>
              <a:effectLst/>
              <a:latin typeface="Glober Book" pitchFamily="2" charset="77"/>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Glober Book" pitchFamily="2" charset="77"/>
            <a:ea typeface="+mn-ea"/>
            <a:cs typeface="+mn-cs"/>
          </a:endParaRPr>
        </a:p>
        <a:p>
          <a:r>
            <a:rPr lang="en-US" sz="1100" b="1">
              <a:solidFill>
                <a:schemeClr val="dk1"/>
              </a:solidFill>
              <a:effectLst/>
              <a:latin typeface="Glober Book" pitchFamily="2" charset="77"/>
              <a:ea typeface="+mn-ea"/>
              <a:cs typeface="+mn-cs"/>
            </a:rPr>
            <a:t>To see accurate charts, you</a:t>
          </a:r>
          <a:r>
            <a:rPr lang="en-US" sz="1100" b="1" baseline="0">
              <a:solidFill>
                <a:schemeClr val="dk1"/>
              </a:solidFill>
              <a:effectLst/>
              <a:latin typeface="Glober Book" pitchFamily="2" charset="77"/>
              <a:ea typeface="+mn-ea"/>
              <a:cs typeface="+mn-cs"/>
            </a:rPr>
            <a:t> must refresh these charts </a:t>
          </a:r>
          <a:r>
            <a:rPr lang="en-US" sz="1100" b="0" baseline="0">
              <a:solidFill>
                <a:schemeClr val="dk1"/>
              </a:solidFill>
              <a:effectLst/>
              <a:latin typeface="Glober Book" pitchFamily="2" charset="77"/>
              <a:ea typeface="+mn-ea"/>
              <a:cs typeface="+mn-cs"/>
            </a:rPr>
            <a:t>every time the </a:t>
          </a:r>
          <a:r>
            <a:rPr lang="en-US" sz="1100" b="0" i="1" baseline="0">
              <a:solidFill>
                <a:schemeClr val="dk1"/>
              </a:solidFill>
              <a:effectLst/>
              <a:latin typeface="Glober Book" pitchFamily="2" charset="77"/>
              <a:ea typeface="+mn-ea"/>
              <a:cs typeface="+mn-cs"/>
            </a:rPr>
            <a:t>Initiative Basics </a:t>
          </a:r>
          <a:r>
            <a:rPr lang="en-US" sz="1100" b="0" i="0" baseline="0">
              <a:solidFill>
                <a:schemeClr val="dk1"/>
              </a:solidFill>
              <a:effectLst/>
              <a:latin typeface="Glober Book" pitchFamily="2" charset="77"/>
              <a:ea typeface="+mn-ea"/>
              <a:cs typeface="+mn-cs"/>
            </a:rPr>
            <a:t>or </a:t>
          </a:r>
          <a:r>
            <a:rPr lang="en-US" sz="1100" b="0" i="1" baseline="0">
              <a:solidFill>
                <a:schemeClr val="dk1"/>
              </a:solidFill>
              <a:effectLst/>
              <a:latin typeface="Glober Book" pitchFamily="2" charset="77"/>
              <a:ea typeface="+mn-ea"/>
              <a:cs typeface="+mn-cs"/>
            </a:rPr>
            <a:t>Planning Sheet</a:t>
          </a:r>
          <a:r>
            <a:rPr lang="en-US" sz="1100" b="0" baseline="0">
              <a:solidFill>
                <a:schemeClr val="dk1"/>
              </a:solidFill>
              <a:effectLst/>
              <a:latin typeface="Glober Book" pitchFamily="2" charset="77"/>
              <a:ea typeface="+mn-ea"/>
              <a:cs typeface="+mn-cs"/>
            </a:rPr>
            <a:t> tabs are updated, including your first time using this workbook</a:t>
          </a:r>
          <a:r>
            <a:rPr lang="en-US" sz="1100" b="1" baseline="0">
              <a:solidFill>
                <a:schemeClr val="dk1"/>
              </a:solidFill>
              <a:effectLst/>
              <a:latin typeface="Glober Book" pitchFamily="2" charset="77"/>
              <a:ea typeface="+mn-ea"/>
              <a:cs typeface="+mn-cs"/>
            </a:rPr>
            <a:t>. To do this, go to the "Data" tab at the top of the Excel window and select the "Refresh All" option.</a:t>
          </a:r>
          <a:endParaRPr lang="en-US" b="1">
            <a:effectLst/>
            <a:latin typeface="Glober Book" pitchFamily="2" charset="77"/>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19538</xdr:colOff>
      <xdr:row>0</xdr:row>
      <xdr:rowOff>9769</xdr:rowOff>
    </xdr:from>
    <xdr:to>
      <xdr:col>6</xdr:col>
      <xdr:colOff>755649</xdr:colOff>
      <xdr:row>14</xdr:row>
      <xdr:rowOff>19538</xdr:rowOff>
    </xdr:to>
    <xdr:sp macro="" textlink="">
      <xdr:nvSpPr>
        <xdr:cNvPr id="2" name="TextBox 1">
          <a:extLst>
            <a:ext uri="{FF2B5EF4-FFF2-40B4-BE49-F238E27FC236}">
              <a16:creationId xmlns:a16="http://schemas.microsoft.com/office/drawing/2014/main" id="{2129F361-4D15-D946-8340-18B3B06E637B}"/>
            </a:ext>
          </a:extLst>
        </xdr:cNvPr>
        <xdr:cNvSpPr txBox="1"/>
      </xdr:nvSpPr>
      <xdr:spPr>
        <a:xfrm>
          <a:off x="3956538" y="9769"/>
          <a:ext cx="3022111" cy="258786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rPr>
            <a:t>For this</a:t>
          </a:r>
          <a:r>
            <a:rPr lang="en-US" sz="1100" b="0" baseline="0">
              <a:solidFill>
                <a:sysClr val="windowText" lastClr="000000"/>
              </a:solidFill>
            </a:rPr>
            <a:t> </a:t>
          </a:r>
          <a:r>
            <a:rPr lang="en-US" sz="1100" b="0" i="0" baseline="0">
              <a:solidFill>
                <a:sysClr val="windowText" lastClr="000000"/>
              </a:solidFill>
            </a:rPr>
            <a:t>tab</a:t>
          </a:r>
          <a:r>
            <a:rPr lang="en-US" sz="1100" b="0" i="1" baseline="0">
              <a:solidFill>
                <a:sysClr val="windowText" lastClr="000000"/>
              </a:solidFill>
            </a:rPr>
            <a:t>, </a:t>
          </a:r>
          <a:r>
            <a:rPr lang="en-US" sz="1100" b="0" i="0" baseline="0">
              <a:solidFill>
                <a:sysClr val="windowText" lastClr="000000"/>
              </a:solidFill>
            </a:rPr>
            <a:t>types of operating costs are categorized into general buckets. If necessary, you may add </a:t>
          </a:r>
          <a:r>
            <a:rPr lang="en-US" sz="1100" b="1" i="0" baseline="0">
              <a:solidFill>
                <a:sysClr val="windowText" lastClr="000000"/>
              </a:solidFill>
            </a:rPr>
            <a:t>up to but no more than 5</a:t>
          </a:r>
          <a:r>
            <a:rPr lang="en-US" sz="1100" b="0" i="0" baseline="0">
              <a:solidFill>
                <a:sysClr val="windowText" lastClr="000000"/>
              </a:solidFill>
            </a:rPr>
            <a:t> items to the "Operating Cost Category" list. You may also change any of the items in this list, as long as they </a:t>
          </a:r>
          <a:r>
            <a:rPr lang="en-US" sz="1100" b="1" i="0" baseline="0">
              <a:solidFill>
                <a:sysClr val="windowText" lastClr="000000"/>
              </a:solidFill>
            </a:rPr>
            <a:t>do not exceed 13 items.</a:t>
          </a:r>
        </a:p>
        <a:p>
          <a:endParaRPr lang="en-US" sz="1100" b="0" i="0" baseline="0">
            <a:solidFill>
              <a:sysClr val="windowText" lastClr="000000"/>
            </a:solidFill>
          </a:endParaRPr>
        </a:p>
        <a:p>
          <a:r>
            <a:rPr lang="en-US" sz="1100" b="0" i="0" baseline="0">
              <a:solidFill>
                <a:sysClr val="windowText" lastClr="000000"/>
              </a:solidFill>
            </a:rPr>
            <a:t>The second column titled "Category Details" is where you may list any details or definitions corresponding to the operation items. </a:t>
          </a:r>
        </a:p>
        <a:p>
          <a:endParaRPr lang="en-US" sz="1100" b="0" i="0" baseline="0">
            <a:solidFill>
              <a:sysClr val="windowText" lastClr="000000"/>
            </a:solidFill>
          </a:endParaRPr>
        </a:p>
        <a:p>
          <a:r>
            <a:rPr lang="en-US" sz="1100" b="0" i="0" baseline="0">
              <a:solidFill>
                <a:sysClr val="windowText" lastClr="000000"/>
              </a:solidFill>
            </a:rPr>
            <a:t>These two columns will populate the </a:t>
          </a:r>
          <a:r>
            <a:rPr lang="en-US" sz="1100" b="0" i="1" baseline="0">
              <a:solidFill>
                <a:sysClr val="windowText" lastClr="000000"/>
              </a:solidFill>
            </a:rPr>
            <a:t>Operating Costs by Program/Policy </a:t>
          </a:r>
          <a:r>
            <a:rPr lang="en-US" sz="1100" b="0" i="0" baseline="0">
              <a:solidFill>
                <a:sysClr val="windowText" lastClr="000000"/>
              </a:solidFill>
            </a:rPr>
            <a:t>tab.</a:t>
          </a:r>
          <a:endParaRPr lang="en-US" sz="1100" b="0">
            <a:solidFill>
              <a:sysClr val="windowText" lastClr="000000"/>
            </a:solidFill>
          </a:endParaRPr>
        </a:p>
      </xdr:txBody>
    </xdr:sp>
    <xdr:clientData/>
  </xdr:twoCellAnchor>
  <xdr:twoCellAnchor>
    <xdr:from>
      <xdr:col>3</xdr:col>
      <xdr:colOff>0</xdr:colOff>
      <xdr:row>15</xdr:row>
      <xdr:rowOff>0</xdr:rowOff>
    </xdr:from>
    <xdr:to>
      <xdr:col>7</xdr:col>
      <xdr:colOff>0</xdr:colOff>
      <xdr:row>29</xdr:row>
      <xdr:rowOff>87922</xdr:rowOff>
    </xdr:to>
    <xdr:sp macro="" textlink="">
      <xdr:nvSpPr>
        <xdr:cNvPr id="3" name="TextBox 2">
          <a:extLst>
            <a:ext uri="{FF2B5EF4-FFF2-40B4-BE49-F238E27FC236}">
              <a16:creationId xmlns:a16="http://schemas.microsoft.com/office/drawing/2014/main" id="{61B60042-D7EF-AE41-B174-ED542665E45E}"/>
            </a:ext>
          </a:extLst>
        </xdr:cNvPr>
        <xdr:cNvSpPr txBox="1"/>
      </xdr:nvSpPr>
      <xdr:spPr>
        <a:xfrm>
          <a:off x="3937000" y="2762250"/>
          <a:ext cx="3048000" cy="266602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DISCLAIMER:</a:t>
          </a:r>
          <a:endParaRPr lang="en-US" sz="1100" b="0"/>
        </a:p>
        <a:p>
          <a:endParaRPr lang="en-US" sz="1100" b="0"/>
        </a:p>
        <a:p>
          <a:r>
            <a:rPr lang="en-US" sz="1100" b="0"/>
            <a:t>If</a:t>
          </a:r>
          <a:r>
            <a:rPr lang="en-US" sz="1100" b="0" baseline="0"/>
            <a:t> </a:t>
          </a:r>
          <a:r>
            <a:rPr lang="en-US" sz="1100" b="0" baseline="0">
              <a:solidFill>
                <a:sysClr val="windowText" lastClr="000000"/>
              </a:solidFill>
            </a:rPr>
            <a:t>you would like to move the position of any of the operation items, please follow the directions below:</a:t>
          </a:r>
        </a:p>
        <a:p>
          <a:endParaRPr lang="en-US" sz="1100" b="0" baseline="0">
            <a:solidFill>
              <a:sysClr val="windowText" lastClr="000000"/>
            </a:solidFill>
          </a:endParaRPr>
        </a:p>
        <a:p>
          <a:r>
            <a:rPr lang="en-US" sz="1100" b="1" baseline="0">
              <a:solidFill>
                <a:sysClr val="windowText" lastClr="000000"/>
              </a:solidFill>
            </a:rPr>
            <a:t>1. Do not CUT (Ctrl + V) and paste to move items in the list. </a:t>
          </a:r>
          <a:r>
            <a:rPr lang="en-US" sz="1100" b="0" baseline="0">
              <a:solidFill>
                <a:sysClr val="windowText" lastClr="000000"/>
              </a:solidFill>
            </a:rPr>
            <a:t>This will disrupt the formulas in the </a:t>
          </a:r>
          <a:r>
            <a:rPr lang="en-US" sz="1100" b="0" i="1" baseline="0">
              <a:solidFill>
                <a:sysClr val="windowText" lastClr="000000"/>
              </a:solidFill>
            </a:rPr>
            <a:t>Operating Costs by Program/Policy </a:t>
          </a:r>
          <a:r>
            <a:rPr lang="en-US" sz="1100" b="0" i="0" baseline="0">
              <a:solidFill>
                <a:sysClr val="windowText" lastClr="000000"/>
              </a:solidFill>
            </a:rPr>
            <a:t>tab.</a:t>
          </a:r>
        </a:p>
        <a:p>
          <a:endParaRPr lang="en-US" sz="1100" b="0" i="0" baseline="0">
            <a:solidFill>
              <a:sysClr val="windowText" lastClr="000000"/>
            </a:solidFill>
          </a:endParaRPr>
        </a:p>
        <a:p>
          <a:r>
            <a:rPr lang="en-US" sz="1100" b="1" i="0" baseline="0">
              <a:solidFill>
                <a:sysClr val="windowText" lastClr="000000"/>
              </a:solidFill>
            </a:rPr>
            <a:t>2. You may COPY (Ctrl + C) and paste the items to a different position.</a:t>
          </a:r>
          <a:r>
            <a:rPr lang="en-US" sz="1100" b="0" i="0" baseline="0">
              <a:solidFill>
                <a:sysClr val="windowText" lastClr="000000"/>
              </a:solidFill>
            </a:rPr>
            <a:t> Then you may just erase the item that was replicated.</a:t>
          </a:r>
          <a:endParaRPr lang="en-US" sz="11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138651</xdr:colOff>
      <xdr:row>0</xdr:row>
      <xdr:rowOff>58256</xdr:rowOff>
    </xdr:from>
    <xdr:to>
      <xdr:col>16</xdr:col>
      <xdr:colOff>105444</xdr:colOff>
      <xdr:row>19</xdr:row>
      <xdr:rowOff>1397</xdr:rowOff>
    </xdr:to>
    <xdr:sp macro="" textlink="">
      <xdr:nvSpPr>
        <xdr:cNvPr id="2" name="TextBox 1">
          <a:extLst>
            <a:ext uri="{FF2B5EF4-FFF2-40B4-BE49-F238E27FC236}">
              <a16:creationId xmlns:a16="http://schemas.microsoft.com/office/drawing/2014/main" id="{EEDB688A-8225-1944-9424-84CFC0543B0E}"/>
            </a:ext>
          </a:extLst>
        </xdr:cNvPr>
        <xdr:cNvSpPr txBox="1"/>
      </xdr:nvSpPr>
      <xdr:spPr>
        <a:xfrm>
          <a:off x="6145751" y="58256"/>
          <a:ext cx="8221793" cy="414684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endParaRPr lang="en-US" sz="1100" b="0" i="0">
            <a:solidFill>
              <a:schemeClr val="dk1"/>
            </a:solidFill>
            <a:effectLst/>
            <a:latin typeface="+mn-lt"/>
            <a:ea typeface="+mn-ea"/>
            <a:cs typeface="+mn-cs"/>
          </a:endParaRPr>
        </a:p>
        <a:p>
          <a:pPr latinLnBrk="0"/>
          <a:r>
            <a:rPr lang="en-US" sz="1100" b="0" i="0">
              <a:solidFill>
                <a:sysClr val="windowText" lastClr="000000"/>
              </a:solidFill>
              <a:effectLst/>
              <a:latin typeface="Glober Book" pitchFamily="2" charset="77"/>
              <a:ea typeface="+mn-ea"/>
              <a:cs typeface="+mn-cs"/>
            </a:rPr>
            <a:t>Use this </a:t>
          </a:r>
          <a:r>
            <a:rPr lang="en-US" sz="1100" b="0" i="1" baseline="0">
              <a:solidFill>
                <a:sysClr val="windowText" lastClr="000000"/>
              </a:solidFill>
              <a:effectLst/>
              <a:latin typeface="Glober Book" pitchFamily="2" charset="77"/>
              <a:ea typeface="+mn-ea"/>
              <a:cs typeface="+mn-cs"/>
            </a:rPr>
            <a:t>Operating Costs by Program/Policy </a:t>
          </a:r>
          <a:r>
            <a:rPr lang="en-US" sz="1100" b="0" i="0">
              <a:solidFill>
                <a:sysClr val="windowText" lastClr="000000"/>
              </a:solidFill>
              <a:effectLst/>
              <a:latin typeface="Glober Book" pitchFamily="2" charset="77"/>
              <a:ea typeface="+mn-ea"/>
              <a:cs typeface="+mn-cs"/>
            </a:rPr>
            <a:t>tab to plan how your county will fund each program or policy component, broken down by operating</a:t>
          </a:r>
          <a:r>
            <a:rPr lang="en-US" sz="1100" b="0" i="0" baseline="0">
              <a:solidFill>
                <a:sysClr val="windowText" lastClr="000000"/>
              </a:solidFill>
              <a:effectLst/>
              <a:latin typeface="Glober Book" pitchFamily="2" charset="77"/>
              <a:ea typeface="+mn-ea"/>
              <a:cs typeface="+mn-cs"/>
            </a:rPr>
            <a:t> costs, p</a:t>
          </a:r>
          <a:r>
            <a:rPr lang="en-US" sz="1100" b="0" i="0">
              <a:solidFill>
                <a:sysClr val="windowText" lastClr="000000"/>
              </a:solidFill>
              <a:effectLst/>
              <a:latin typeface="Glober Book" pitchFamily="2" charset="77"/>
              <a:ea typeface="+mn-ea"/>
              <a:cs typeface="+mn-cs"/>
            </a:rPr>
            <a:t>roviding </a:t>
          </a:r>
          <a:r>
            <a:rPr lang="en-US" sz="1100" b="0" u="none" baseline="0">
              <a:solidFill>
                <a:sysClr val="windowText" lastClr="000000"/>
              </a:solidFill>
              <a:effectLst/>
              <a:latin typeface="Glober Book" pitchFamily="2" charset="77"/>
              <a:ea typeface="+mn-ea"/>
              <a:cs typeface="+mn-cs"/>
            </a:rPr>
            <a:t>the dollar amount that will be invested per component. In this sheet, each component chart will automatically populate with what you entered in the </a:t>
          </a:r>
          <a:r>
            <a:rPr lang="en-US" sz="1100" b="0" i="1" u="none" baseline="0">
              <a:solidFill>
                <a:sysClr val="windowText" lastClr="000000"/>
              </a:solidFill>
              <a:effectLst/>
              <a:latin typeface="Glober Book" pitchFamily="2" charset="77"/>
              <a:ea typeface="+mn-ea"/>
              <a:cs typeface="+mn-cs"/>
            </a:rPr>
            <a:t>Initiative Basics</a:t>
          </a:r>
          <a:r>
            <a:rPr lang="en-US" sz="1100" b="0" i="0" u="none" baseline="0">
              <a:solidFill>
                <a:sysClr val="windowText" lastClr="000000"/>
              </a:solidFill>
              <a:effectLst/>
              <a:latin typeface="Glober Book" pitchFamily="2" charset="77"/>
              <a:ea typeface="+mn-ea"/>
              <a:cs typeface="+mn-cs"/>
            </a:rPr>
            <a:t> tab</a:t>
          </a:r>
          <a:r>
            <a:rPr lang="en-US" sz="1100" b="0" i="0">
              <a:solidFill>
                <a:sysClr val="windowText" lastClr="000000"/>
              </a:solidFill>
              <a:effectLst/>
              <a:latin typeface="Glober Book" pitchFamily="2" charset="77"/>
              <a:ea typeface="+mn-ea"/>
              <a:cs typeface="+mn-cs"/>
            </a:rPr>
            <a:t>. </a:t>
          </a:r>
          <a:r>
            <a:rPr lang="en-US" sz="1100" b="0" i="1">
              <a:solidFill>
                <a:sysClr val="windowText" lastClr="000000"/>
              </a:solidFill>
              <a:effectLst/>
              <a:latin typeface="Glober Book" pitchFamily="2" charset="77"/>
              <a:ea typeface="+mn-ea"/>
              <a:cs typeface="+mn-cs"/>
            </a:rPr>
            <a:t>Operating Cost</a:t>
          </a:r>
          <a:r>
            <a:rPr lang="en-US" sz="1100" b="0" i="1" baseline="0">
              <a:solidFill>
                <a:sysClr val="windowText" lastClr="000000"/>
              </a:solidFill>
              <a:effectLst/>
              <a:latin typeface="Glober Book" pitchFamily="2" charset="77"/>
              <a:ea typeface="+mn-ea"/>
              <a:cs typeface="+mn-cs"/>
            </a:rPr>
            <a:t> Category</a:t>
          </a:r>
          <a:r>
            <a:rPr lang="en-US" sz="1100" b="0" i="0" baseline="0">
              <a:solidFill>
                <a:sysClr val="windowText" lastClr="000000"/>
              </a:solidFill>
              <a:effectLst/>
              <a:latin typeface="Glober Book" pitchFamily="2" charset="77"/>
              <a:ea typeface="+mn-ea"/>
              <a:cs typeface="+mn-cs"/>
            </a:rPr>
            <a:t> and </a:t>
          </a:r>
          <a:r>
            <a:rPr lang="en-US" sz="1100" b="0" i="1">
              <a:solidFill>
                <a:sysClr val="windowText" lastClr="000000"/>
              </a:solidFill>
              <a:effectLst/>
              <a:latin typeface="Glober Book" pitchFamily="2" charset="77"/>
              <a:ea typeface="+mn-ea"/>
              <a:cs typeface="+mn-cs"/>
            </a:rPr>
            <a:t>Category </a:t>
          </a:r>
          <a:r>
            <a:rPr lang="en-US" sz="1100" b="0" i="1" baseline="0">
              <a:solidFill>
                <a:sysClr val="windowText" lastClr="000000"/>
              </a:solidFill>
              <a:effectLst/>
              <a:latin typeface="Glober Book" pitchFamily="2" charset="77"/>
              <a:ea typeface="+mn-ea"/>
              <a:cs typeface="+mn-cs"/>
            </a:rPr>
            <a:t>Details</a:t>
          </a:r>
          <a:r>
            <a:rPr lang="en-US" sz="1100" b="0" i="0" baseline="0">
              <a:solidFill>
                <a:sysClr val="windowText" lastClr="000000"/>
              </a:solidFill>
              <a:effectLst/>
              <a:latin typeface="Glober Book" pitchFamily="2" charset="77"/>
              <a:ea typeface="+mn-ea"/>
              <a:cs typeface="+mn-cs"/>
            </a:rPr>
            <a:t> are automatically populated as well. </a:t>
          </a:r>
          <a:endParaRPr lang="en-US" sz="1100" b="0" i="0">
            <a:solidFill>
              <a:sysClr val="windowText" lastClr="000000"/>
            </a:solidFill>
            <a:effectLst/>
            <a:latin typeface="Glober Book" pitchFamily="2" charset="77"/>
            <a:ea typeface="+mn-ea"/>
            <a:cs typeface="+mn-cs"/>
          </a:endParaRPr>
        </a:p>
        <a:p>
          <a:pPr latinLnBrk="0"/>
          <a:endParaRPr lang="en-US" sz="1100" b="0" i="0">
            <a:solidFill>
              <a:sysClr val="windowText" lastClr="000000"/>
            </a:solidFill>
            <a:effectLst/>
            <a:latin typeface="Glober Book" pitchFamily="2" charset="77"/>
            <a:ea typeface="+mn-ea"/>
            <a:cs typeface="+mn-cs"/>
          </a:endParaRPr>
        </a:p>
        <a:p>
          <a:pPr latinLnBrk="0"/>
          <a:r>
            <a:rPr lang="en-US" sz="1100" b="0" i="0">
              <a:solidFill>
                <a:sysClr val="windowText" lastClr="000000"/>
              </a:solidFill>
              <a:effectLst/>
              <a:latin typeface="Glober Book" pitchFamily="2" charset="77"/>
              <a:ea typeface="+mn-ea"/>
              <a:cs typeface="+mn-cs"/>
            </a:rPr>
            <a:t>This tab collects all of the information needed for the </a:t>
          </a:r>
          <a:r>
            <a:rPr lang="en-US" sz="1100" b="0" i="1">
              <a:solidFill>
                <a:sysClr val="windowText" lastClr="000000"/>
              </a:solidFill>
              <a:effectLst/>
              <a:latin typeface="Glober Book" pitchFamily="2" charset="77"/>
              <a:ea typeface="+mn-ea"/>
              <a:cs typeface="+mn-cs"/>
            </a:rPr>
            <a:t>Operating Cost Summary </a:t>
          </a:r>
          <a:r>
            <a:rPr lang="en-US" sz="1100" b="0" i="0">
              <a:solidFill>
                <a:sysClr val="windowText" lastClr="000000"/>
              </a:solidFill>
              <a:effectLst/>
              <a:latin typeface="Glober Book" pitchFamily="2" charset="77"/>
              <a:ea typeface="+mn-ea"/>
              <a:cs typeface="+mn-cs"/>
            </a:rPr>
            <a:t>and</a:t>
          </a:r>
          <a:r>
            <a:rPr lang="en-US" sz="1100" b="0" i="1">
              <a:solidFill>
                <a:sysClr val="windowText" lastClr="000000"/>
              </a:solidFill>
              <a:effectLst/>
              <a:latin typeface="Glober Book" pitchFamily="2" charset="77"/>
              <a:ea typeface="+mn-ea"/>
              <a:cs typeface="+mn-cs"/>
            </a:rPr>
            <a:t> Three-Year</a:t>
          </a:r>
          <a:r>
            <a:rPr lang="en-US" sz="1100" b="0" i="1" baseline="0">
              <a:solidFill>
                <a:sysClr val="windowText" lastClr="000000"/>
              </a:solidFill>
              <a:effectLst/>
              <a:latin typeface="Glober Book" pitchFamily="2" charset="77"/>
              <a:ea typeface="+mn-ea"/>
              <a:cs typeface="+mn-cs"/>
            </a:rPr>
            <a:t> Budget</a:t>
          </a:r>
          <a:r>
            <a:rPr lang="en-US" sz="1100" b="0" i="1">
              <a:solidFill>
                <a:sysClr val="windowText" lastClr="000000"/>
              </a:solidFill>
              <a:effectLst/>
              <a:latin typeface="Glober Book" pitchFamily="2" charset="77"/>
              <a:ea typeface="+mn-ea"/>
              <a:cs typeface="+mn-cs"/>
            </a:rPr>
            <a:t> </a:t>
          </a:r>
          <a:r>
            <a:rPr lang="en-US" sz="1100" b="0" i="0">
              <a:solidFill>
                <a:sysClr val="windowText" lastClr="000000"/>
              </a:solidFill>
              <a:effectLst/>
              <a:latin typeface="Glober Book" pitchFamily="2" charset="77"/>
              <a:ea typeface="+mn-ea"/>
              <a:cs typeface="+mn-cs"/>
            </a:rPr>
            <a:t>tabs. </a:t>
          </a:r>
          <a:r>
            <a:rPr lang="en-US" sz="1100" b="1" i="0">
              <a:solidFill>
                <a:sysClr val="windowText" lastClr="000000"/>
              </a:solidFill>
              <a:effectLst/>
              <a:latin typeface="Glober Book" pitchFamily="2" charset="77"/>
              <a:ea typeface="+mn-ea"/>
              <a:cs typeface="+mn-cs"/>
            </a:rPr>
            <a:t>You must complete this worksheet before accessing those tabs.</a:t>
          </a:r>
        </a:p>
        <a:p>
          <a:pPr latinLnBrk="0"/>
          <a:endParaRPr lang="en-US" sz="1100" b="0" i="0">
            <a:solidFill>
              <a:sysClr val="windowText" lastClr="000000"/>
            </a:solidFill>
            <a:effectLst/>
            <a:latin typeface="Glober Book" pitchFamily="2" charset="77"/>
            <a:ea typeface="+mn-ea"/>
            <a:cs typeface="+mn-cs"/>
          </a:endParaRPr>
        </a:p>
        <a:p>
          <a:pPr latinLnBrk="0"/>
          <a:endParaRPr lang="en-US" sz="1100" b="0" i="0">
            <a:solidFill>
              <a:sysClr val="windowText" lastClr="000000"/>
            </a:solidFill>
            <a:effectLst/>
            <a:latin typeface="Glober Book" pitchFamily="2" charset="77"/>
            <a:ea typeface="+mn-ea"/>
            <a:cs typeface="+mn-cs"/>
          </a:endParaRPr>
        </a:p>
        <a:p>
          <a:pPr latinLnBrk="0"/>
          <a:r>
            <a:rPr lang="en-US" sz="1100" b="1" i="0">
              <a:solidFill>
                <a:sysClr val="windowText" lastClr="000000"/>
              </a:solidFill>
              <a:effectLst/>
              <a:latin typeface="Glober Book" pitchFamily="2" charset="77"/>
              <a:ea typeface="+mn-ea"/>
              <a:cs typeface="+mn-cs"/>
            </a:rPr>
            <a:t>How to use this worksheet</a:t>
          </a:r>
          <a:r>
            <a:rPr lang="en-US" sz="1100" b="0" i="0">
              <a:solidFill>
                <a:sysClr val="windowText" lastClr="000000"/>
              </a:solidFill>
              <a:effectLst/>
              <a:latin typeface="Glober Book" pitchFamily="2" charset="77"/>
              <a:ea typeface="+mn-ea"/>
              <a:cs typeface="+mn-cs"/>
            </a:rPr>
            <a:t>:</a:t>
          </a:r>
        </a:p>
        <a:p>
          <a:pPr latinLnBrk="0"/>
          <a:endParaRPr lang="en-US" sz="1100" b="0" i="0">
            <a:solidFill>
              <a:sysClr val="windowText" lastClr="000000"/>
            </a:solidFill>
            <a:effectLst/>
            <a:latin typeface="Glober Book" pitchFamily="2" charset="77"/>
            <a:ea typeface="+mn-ea"/>
            <a:cs typeface="+mn-cs"/>
          </a:endParaRPr>
        </a:p>
        <a:p>
          <a:pPr latinLnBrk="0"/>
          <a:r>
            <a:rPr lang="en-US" sz="1100" b="0" i="0">
              <a:solidFill>
                <a:sysClr val="windowText" lastClr="000000"/>
              </a:solidFill>
              <a:effectLst/>
              <a:latin typeface="Glober Book" pitchFamily="2" charset="77"/>
              <a:ea typeface="+mn-ea"/>
              <a:cs typeface="+mn-cs"/>
            </a:rPr>
            <a:t>1.</a:t>
          </a:r>
          <a:r>
            <a:rPr lang="en-US" sz="1100" b="0" i="0" baseline="0">
              <a:solidFill>
                <a:sysClr val="windowText" lastClr="000000"/>
              </a:solidFill>
              <a:effectLst/>
              <a:latin typeface="Glober Book" pitchFamily="2" charset="77"/>
              <a:ea typeface="+mn-ea"/>
              <a:cs typeface="+mn-cs"/>
            </a:rPr>
            <a:t> Refer to the title of each chart to see which program or policy component is being budgeted for. (These titles are automatically populated from the </a:t>
          </a:r>
          <a:r>
            <a:rPr lang="en-US" sz="1100" b="0" i="1" u="none" baseline="0">
              <a:solidFill>
                <a:sysClr val="windowText" lastClr="000000"/>
              </a:solidFill>
              <a:effectLst/>
              <a:latin typeface="Glober Book" pitchFamily="2" charset="77"/>
              <a:ea typeface="+mn-ea"/>
              <a:cs typeface="+mn-cs"/>
            </a:rPr>
            <a:t>Initiative Basics</a:t>
          </a:r>
          <a:r>
            <a:rPr lang="en-US" sz="1100" b="0" i="0" u="none" baseline="0">
              <a:solidFill>
                <a:sysClr val="windowText" lastClr="000000"/>
              </a:solidFill>
              <a:effectLst/>
              <a:latin typeface="Glober Book" pitchFamily="2" charset="77"/>
              <a:ea typeface="+mn-ea"/>
              <a:cs typeface="+mn-cs"/>
            </a:rPr>
            <a:t> </a:t>
          </a:r>
          <a:r>
            <a:rPr lang="en-US" sz="1100" b="0" i="0" baseline="0">
              <a:solidFill>
                <a:sysClr val="windowText" lastClr="000000"/>
              </a:solidFill>
              <a:effectLst/>
              <a:latin typeface="Glober Book" pitchFamily="2" charset="77"/>
              <a:ea typeface="+mn-ea"/>
              <a:cs typeface="+mn-cs"/>
            </a:rPr>
            <a:t>tab).</a:t>
          </a:r>
        </a:p>
        <a:p>
          <a:pPr latinLnBrk="0"/>
          <a:endParaRPr lang="en-US" sz="1100" b="0" i="0" baseline="0">
            <a:solidFill>
              <a:sysClr val="windowText" lastClr="000000"/>
            </a:solidFill>
            <a:effectLst/>
            <a:latin typeface="Glober Book" pitchFamily="2" charset="77"/>
            <a:ea typeface="+mn-ea"/>
            <a:cs typeface="+mn-cs"/>
          </a:endParaRPr>
        </a:p>
        <a:p>
          <a:pPr latinLnBrk="0"/>
          <a:r>
            <a:rPr lang="en-US" sz="1100" b="0" i="0" baseline="0">
              <a:solidFill>
                <a:sysClr val="windowText" lastClr="000000"/>
              </a:solidFill>
              <a:effectLst/>
              <a:latin typeface="Glober Book" pitchFamily="2" charset="77"/>
              <a:ea typeface="+mn-ea"/>
              <a:cs typeface="+mn-cs"/>
            </a:rPr>
            <a:t>2. Enter the dollar amounts budgeted for each </a:t>
          </a:r>
          <a:r>
            <a:rPr lang="en-US" sz="1100" b="0" i="1" baseline="0">
              <a:solidFill>
                <a:sysClr val="windowText" lastClr="000000"/>
              </a:solidFill>
              <a:effectLst/>
              <a:latin typeface="Glober Book" pitchFamily="2" charset="77"/>
              <a:ea typeface="+mn-ea"/>
              <a:cs typeface="+mn-cs"/>
            </a:rPr>
            <a:t>Operating Cost Category </a:t>
          </a:r>
          <a:r>
            <a:rPr lang="en-US" sz="1100" b="0" i="0" baseline="0">
              <a:solidFill>
                <a:sysClr val="windowText" lastClr="000000"/>
              </a:solidFill>
              <a:effectLst/>
              <a:latin typeface="Glober Book" pitchFamily="2" charset="77"/>
              <a:ea typeface="+mn-ea"/>
              <a:cs typeface="+mn-cs"/>
            </a:rPr>
            <a:t>per fiscal year under the correct program or policy component.</a:t>
          </a:r>
          <a:endParaRPr lang="en-US" sz="1100" i="1">
            <a:solidFill>
              <a:sysClr val="windowText" lastClr="000000"/>
            </a:solidFill>
            <a:latin typeface="Glober Book" pitchFamily="2" charset="77"/>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8882</xdr:colOff>
      <xdr:row>0</xdr:row>
      <xdr:rowOff>142099</xdr:rowOff>
    </xdr:from>
    <xdr:to>
      <xdr:col>11</xdr:col>
      <xdr:colOff>452937</xdr:colOff>
      <xdr:row>8</xdr:row>
      <xdr:rowOff>195385</xdr:rowOff>
    </xdr:to>
    <xdr:sp macro="" textlink="">
      <xdr:nvSpPr>
        <xdr:cNvPr id="2" name="TextBox 1">
          <a:extLst>
            <a:ext uri="{FF2B5EF4-FFF2-40B4-BE49-F238E27FC236}">
              <a16:creationId xmlns:a16="http://schemas.microsoft.com/office/drawing/2014/main" id="{B7FD63E4-A060-124C-857E-A69A13A74E31}"/>
            </a:ext>
          </a:extLst>
        </xdr:cNvPr>
        <xdr:cNvSpPr txBox="1"/>
      </xdr:nvSpPr>
      <xdr:spPr>
        <a:xfrm>
          <a:off x="6465455" y="142099"/>
          <a:ext cx="4573776" cy="168741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Glober Book" pitchFamily="2" charset="77"/>
            </a:rPr>
            <a:t>The </a:t>
          </a:r>
          <a:r>
            <a:rPr lang="en-US" sz="1100" i="1">
              <a:latin typeface="Glober Book" pitchFamily="2" charset="77"/>
            </a:rPr>
            <a:t>Operating Cost Summary</a:t>
          </a:r>
          <a:r>
            <a:rPr lang="en-US" sz="1100" i="0">
              <a:latin typeface="Glober Book" pitchFamily="2" charset="77"/>
            </a:rPr>
            <a:t> tab automatically calculates all the totals for each </a:t>
          </a:r>
          <a:r>
            <a:rPr lang="en-US" sz="1100" i="0">
              <a:solidFill>
                <a:sysClr val="windowText" lastClr="000000"/>
              </a:solidFill>
              <a:latin typeface="Glober Book" pitchFamily="2" charset="77"/>
            </a:rPr>
            <a:t>operating</a:t>
          </a:r>
          <a:r>
            <a:rPr lang="en-US" sz="1100" i="0" baseline="0">
              <a:solidFill>
                <a:sysClr val="windowText" lastClr="000000"/>
              </a:solidFill>
              <a:latin typeface="Glober Book" pitchFamily="2" charset="77"/>
            </a:rPr>
            <a:t> cost category by fiscal year and populates the chart on the left. </a:t>
          </a:r>
        </a:p>
        <a:p>
          <a:endParaRPr lang="en-US" sz="1100" i="0" baseline="0">
            <a:solidFill>
              <a:sysClr val="windowText" lastClr="000000"/>
            </a:solidFill>
            <a:latin typeface="Glober Book" pitchFamily="2" charset="77"/>
          </a:endParaRPr>
        </a:p>
        <a:p>
          <a:r>
            <a:rPr lang="en-US" sz="1100" i="0" baseline="0">
              <a:solidFill>
                <a:sysClr val="windowText" lastClr="000000"/>
              </a:solidFill>
              <a:latin typeface="Glober Book" pitchFamily="2" charset="77"/>
            </a:rPr>
            <a:t>To ensure that each </a:t>
          </a:r>
          <a:r>
            <a:rPr lang="en-US" sz="1100" i="0">
              <a:solidFill>
                <a:sysClr val="windowText" lastClr="000000"/>
              </a:solidFill>
              <a:latin typeface="Glober Book" pitchFamily="2" charset="77"/>
            </a:rPr>
            <a:t>operating</a:t>
          </a:r>
          <a:r>
            <a:rPr lang="en-US" sz="1100" i="0" baseline="0">
              <a:solidFill>
                <a:sysClr val="windowText" lastClr="000000"/>
              </a:solidFill>
              <a:latin typeface="Glober Book" pitchFamily="2" charset="77"/>
            </a:rPr>
            <a:t> cost category in </a:t>
          </a:r>
          <a:r>
            <a:rPr lang="en-US" sz="1100" i="0" baseline="0">
              <a:latin typeface="Glober Book" pitchFamily="2" charset="77"/>
            </a:rPr>
            <a:t>this chart matches the totals from the </a:t>
          </a:r>
          <a:r>
            <a:rPr lang="en-US" sz="1100" i="1" baseline="0">
              <a:latin typeface="Glober Book" pitchFamily="2" charset="77"/>
            </a:rPr>
            <a:t>Operating Costs by Program/Policy </a:t>
          </a:r>
          <a:r>
            <a:rPr lang="en-US" sz="1100" i="0" baseline="0">
              <a:latin typeface="Glober Book" pitchFamily="2" charset="77"/>
            </a:rPr>
            <a:t>tab</a:t>
          </a:r>
          <a:r>
            <a:rPr lang="en-US" sz="1100" i="1" baseline="0">
              <a:latin typeface="Glober Book" pitchFamily="2" charset="77"/>
            </a:rPr>
            <a:t>, </a:t>
          </a:r>
          <a:r>
            <a:rPr lang="en-US" sz="1100" i="0" baseline="0">
              <a:latin typeface="Glober Book" pitchFamily="2" charset="77"/>
            </a:rPr>
            <a:t>data cannot be entered into this chart. If edits are </a:t>
          </a:r>
          <a:r>
            <a:rPr lang="en-US" sz="1100" i="0" baseline="0">
              <a:solidFill>
                <a:sysClr val="windowText" lastClr="000000"/>
              </a:solidFill>
              <a:latin typeface="Glober Book" pitchFamily="2" charset="77"/>
            </a:rPr>
            <a:t>necessary</a:t>
          </a:r>
          <a:r>
            <a:rPr lang="en-US" sz="1100" i="0" baseline="0">
              <a:latin typeface="Glober Book" pitchFamily="2" charset="77"/>
            </a:rPr>
            <a:t>, please make them in the </a:t>
          </a:r>
          <a:r>
            <a:rPr lang="en-US" sz="1100" i="1" baseline="0">
              <a:latin typeface="Glober Book" pitchFamily="2" charset="77"/>
            </a:rPr>
            <a:t>Operating Costs by Program/Policy</a:t>
          </a:r>
          <a:r>
            <a:rPr lang="en-US" sz="1100" b="0" i="1" baseline="0">
              <a:latin typeface="Glober Book" pitchFamily="2" charset="77"/>
            </a:rPr>
            <a:t> </a:t>
          </a:r>
          <a:r>
            <a:rPr lang="en-US" sz="1100" i="0" baseline="0">
              <a:latin typeface="Glober Book" pitchFamily="2" charset="77"/>
            </a:rPr>
            <a:t>tab.</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43294</xdr:colOff>
      <xdr:row>0</xdr:row>
      <xdr:rowOff>43294</xdr:rowOff>
    </xdr:from>
    <xdr:to>
      <xdr:col>15</xdr:col>
      <xdr:colOff>7216</xdr:colOff>
      <xdr:row>17</xdr:row>
      <xdr:rowOff>137710</xdr:rowOff>
    </xdr:to>
    <xdr:sp macro="" textlink="">
      <xdr:nvSpPr>
        <xdr:cNvPr id="2" name="TextBox 1">
          <a:extLst>
            <a:ext uri="{FF2B5EF4-FFF2-40B4-BE49-F238E27FC236}">
              <a16:creationId xmlns:a16="http://schemas.microsoft.com/office/drawing/2014/main" id="{50B01F10-C04F-D542-A5D9-E274E58B2280}"/>
            </a:ext>
          </a:extLst>
        </xdr:cNvPr>
        <xdr:cNvSpPr txBox="1"/>
      </xdr:nvSpPr>
      <xdr:spPr>
        <a:xfrm>
          <a:off x="2154860" y="43294"/>
          <a:ext cx="13199464" cy="315465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en-US" sz="1100" b="0" i="0">
              <a:solidFill>
                <a:schemeClr val="dk1"/>
              </a:solidFill>
              <a:effectLst/>
              <a:latin typeface="Glober Book" pitchFamily="2" charset="77"/>
              <a:ea typeface="+mn-ea"/>
              <a:cs typeface="+mn-cs"/>
            </a:rPr>
            <a:t>Use this </a:t>
          </a:r>
          <a:r>
            <a:rPr lang="en-US" sz="1100" b="0" i="1">
              <a:solidFill>
                <a:schemeClr val="dk1"/>
              </a:solidFill>
              <a:effectLst/>
              <a:latin typeface="Glober Book" pitchFamily="2" charset="77"/>
              <a:ea typeface="+mn-ea"/>
              <a:cs typeface="+mn-cs"/>
            </a:rPr>
            <a:t>Three-Year Budget </a:t>
          </a:r>
          <a:r>
            <a:rPr lang="en-US" sz="1100" b="0" i="0">
              <a:solidFill>
                <a:sysClr val="windowText" lastClr="000000"/>
              </a:solidFill>
              <a:effectLst/>
              <a:latin typeface="Glober Book" pitchFamily="2" charset="77"/>
              <a:ea typeface="+mn-ea"/>
              <a:cs typeface="+mn-cs"/>
            </a:rPr>
            <a:t>tab to plan how your jurisdiction will fund each program or policy</a:t>
          </a:r>
          <a:r>
            <a:rPr lang="en-US" sz="1100" b="0" i="0" baseline="0">
              <a:solidFill>
                <a:sysClr val="windowText" lastClr="000000"/>
              </a:solidFill>
              <a:effectLst/>
              <a:latin typeface="Glober Book" pitchFamily="2" charset="77"/>
              <a:ea typeface="+mn-ea"/>
              <a:cs typeface="+mn-cs"/>
            </a:rPr>
            <a:t> component</a:t>
          </a:r>
          <a:r>
            <a:rPr lang="en-US" sz="1100" b="0" i="0">
              <a:solidFill>
                <a:sysClr val="windowText" lastClr="000000"/>
              </a:solidFill>
              <a:effectLst/>
              <a:latin typeface="Glober Book" pitchFamily="2" charset="77"/>
              <a:ea typeface="+mn-ea"/>
              <a:cs typeface="+mn-cs"/>
            </a:rPr>
            <a:t>, providing </a:t>
          </a:r>
          <a:r>
            <a:rPr lang="en-US" sz="1100" b="0" u="none" baseline="0">
              <a:solidFill>
                <a:sysClr val="windowText" lastClr="000000"/>
              </a:solidFill>
              <a:effectLst/>
              <a:latin typeface="Glober Book" pitchFamily="2" charset="77"/>
              <a:ea typeface="+mn-ea"/>
              <a:cs typeface="+mn-cs"/>
            </a:rPr>
            <a:t>the dollar amount that will be invested per funding source. In this sheet, funding sources will automatically populate with what you entered in the </a:t>
          </a:r>
          <a:r>
            <a:rPr lang="en-US" sz="1100" b="0" i="1" u="none" baseline="0">
              <a:solidFill>
                <a:sysClr val="windowText" lastClr="000000"/>
              </a:solidFill>
              <a:effectLst/>
              <a:latin typeface="Glober Book" pitchFamily="2" charset="77"/>
              <a:ea typeface="+mn-ea"/>
              <a:cs typeface="+mn-cs"/>
            </a:rPr>
            <a:t>Initiative Basics</a:t>
          </a:r>
          <a:r>
            <a:rPr lang="en-US" sz="1100" b="0" i="0" u="none" baseline="0">
              <a:solidFill>
                <a:sysClr val="windowText" lastClr="000000"/>
              </a:solidFill>
              <a:effectLst/>
              <a:latin typeface="Glober Book" pitchFamily="2" charset="77"/>
              <a:ea typeface="+mn-ea"/>
              <a:cs typeface="+mn-cs"/>
            </a:rPr>
            <a:t> tab</a:t>
          </a:r>
          <a:r>
            <a:rPr lang="en-US" sz="1100" b="0" i="0">
              <a:solidFill>
                <a:sysClr val="windowText" lastClr="000000"/>
              </a:solidFill>
              <a:effectLst/>
              <a:latin typeface="Glober Book" pitchFamily="2" charset="77"/>
              <a:ea typeface="+mn-ea"/>
              <a:cs typeface="+mn-cs"/>
            </a:rPr>
            <a:t>. Operating</a:t>
          </a:r>
          <a:r>
            <a:rPr lang="en-US" sz="1100" b="0" i="0" baseline="0">
              <a:solidFill>
                <a:sysClr val="windowText" lastClr="000000"/>
              </a:solidFill>
              <a:effectLst/>
              <a:latin typeface="Glober Book" pitchFamily="2" charset="77"/>
              <a:ea typeface="+mn-ea"/>
              <a:cs typeface="+mn-cs"/>
            </a:rPr>
            <a:t> cost categories</a:t>
          </a:r>
          <a:r>
            <a:rPr lang="en-US" sz="1100" b="0" i="0">
              <a:solidFill>
                <a:sysClr val="windowText" lastClr="000000"/>
              </a:solidFill>
              <a:effectLst/>
              <a:latin typeface="Glober Book" pitchFamily="2" charset="77"/>
              <a:ea typeface="+mn-ea"/>
              <a:cs typeface="+mn-cs"/>
            </a:rPr>
            <a:t> are automatically populated</a:t>
          </a:r>
          <a:r>
            <a:rPr lang="en-US" sz="1100" b="0" i="0" baseline="0">
              <a:solidFill>
                <a:sysClr val="windowText" lastClr="000000"/>
              </a:solidFill>
              <a:effectLst/>
              <a:latin typeface="Glober Book" pitchFamily="2" charset="77"/>
              <a:ea typeface="+mn-ea"/>
              <a:cs typeface="+mn-cs"/>
            </a:rPr>
            <a:t> as well. If helpful, unused columns and rows may be hidden on this sheet.</a:t>
          </a:r>
          <a:endParaRPr lang="en-US" sz="1100" b="0" i="0">
            <a:solidFill>
              <a:sysClr val="windowText" lastClr="000000"/>
            </a:solidFill>
            <a:effectLst/>
            <a:latin typeface="Glober Book" pitchFamily="2" charset="77"/>
            <a:ea typeface="+mn-ea"/>
            <a:cs typeface="+mn-cs"/>
          </a:endParaRPr>
        </a:p>
        <a:p>
          <a:pPr latinLnBrk="0"/>
          <a:endParaRPr lang="en-US" sz="1100" b="0" i="0">
            <a:solidFill>
              <a:schemeClr val="dk1"/>
            </a:solidFill>
            <a:effectLst/>
            <a:latin typeface="Glober Book" pitchFamily="2" charset="77"/>
            <a:ea typeface="+mn-ea"/>
            <a:cs typeface="+mn-cs"/>
          </a:endParaRPr>
        </a:p>
        <a:p>
          <a:pPr latinLnBrk="0"/>
          <a:r>
            <a:rPr lang="en-US" sz="1100" b="1" i="0">
              <a:solidFill>
                <a:schemeClr val="dk1"/>
              </a:solidFill>
              <a:effectLst/>
              <a:latin typeface="Glober Book" pitchFamily="2" charset="77"/>
              <a:ea typeface="+mn-ea"/>
              <a:cs typeface="+mn-cs"/>
            </a:rPr>
            <a:t>How to use this worksheet: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Glober Book" pitchFamily="2" charset="77"/>
            </a:rPr>
            <a:t>1) Take note of the program or policy component</a:t>
          </a:r>
          <a:r>
            <a:rPr lang="en-US" sz="1100" b="1" baseline="0">
              <a:solidFill>
                <a:sysClr val="windowText" lastClr="000000"/>
              </a:solidFill>
              <a:latin typeface="Glober Book" pitchFamily="2" charset="77"/>
            </a:rPr>
            <a:t> and </a:t>
          </a:r>
          <a:r>
            <a:rPr lang="en-US" sz="1100" b="1">
              <a:solidFill>
                <a:sysClr val="windowText" lastClr="000000"/>
              </a:solidFill>
              <a:latin typeface="Glober Book" pitchFamily="2" charset="77"/>
            </a:rPr>
            <a:t>operating cost</a:t>
          </a:r>
          <a:r>
            <a:rPr lang="en-US" sz="1100" b="1" baseline="0">
              <a:solidFill>
                <a:sysClr val="windowText" lastClr="000000"/>
              </a:solidFill>
              <a:latin typeface="Glober Book" pitchFamily="2" charset="77"/>
            </a:rPr>
            <a:t> category you are about to budget</a:t>
          </a:r>
          <a:r>
            <a:rPr lang="en-US" sz="1100" b="1">
              <a:solidFill>
                <a:sysClr val="windowText" lastClr="000000"/>
              </a:solidFill>
              <a:latin typeface="Glober Book" pitchFamily="2" charset="77"/>
            </a:rPr>
            <a:t>. </a:t>
          </a:r>
          <a:r>
            <a:rPr lang="en-US" sz="1100">
              <a:solidFill>
                <a:sysClr val="windowText" lastClr="000000"/>
              </a:solidFill>
              <a:latin typeface="Glober Book" pitchFamily="2" charset="77"/>
            </a:rPr>
            <a:t>The chart automatically populates with a</a:t>
          </a:r>
          <a:r>
            <a:rPr lang="en-US" sz="1100" baseline="0">
              <a:solidFill>
                <a:sysClr val="windowText" lastClr="000000"/>
              </a:solidFill>
              <a:latin typeface="Glober Book" pitchFamily="2" charset="77"/>
            </a:rPr>
            <a:t> pre-set list of categories</a:t>
          </a:r>
          <a:r>
            <a:rPr lang="en-US" sz="1100" i="1">
              <a:solidFill>
                <a:sysClr val="windowText" lastClr="000000"/>
              </a:solidFill>
              <a:effectLst/>
              <a:latin typeface="Glober Book" pitchFamily="2" charset="77"/>
              <a:ea typeface="+mn-ea"/>
              <a:cs typeface="+mn-cs"/>
            </a:rPr>
            <a:t>.</a:t>
          </a:r>
          <a:endParaRPr lang="en-US">
            <a:solidFill>
              <a:sysClr val="windowText" lastClr="000000"/>
            </a:solidFill>
            <a:effectLst/>
            <a:latin typeface="Glober Book" pitchFamily="2" charset="77"/>
          </a:endParaRPr>
        </a:p>
        <a:p>
          <a:endParaRPr lang="en-US" sz="1100">
            <a:solidFill>
              <a:sysClr val="windowText" lastClr="000000"/>
            </a:solidFill>
            <a:latin typeface="Glober Book" pitchFamily="2" charset="77"/>
          </a:endParaRPr>
        </a:p>
        <a:p>
          <a:r>
            <a:rPr lang="en-US" sz="1100" b="1">
              <a:solidFill>
                <a:sysClr val="windowText" lastClr="000000"/>
              </a:solidFill>
              <a:latin typeface="Glober Book" pitchFamily="2" charset="77"/>
            </a:rPr>
            <a:t>2) See all the funding sources that your jurisdiction will use to pay for the selected category on the top of each column to the right of "Fiscal</a:t>
          </a:r>
          <a:r>
            <a:rPr lang="en-US" sz="1100" b="1" baseline="0">
              <a:solidFill>
                <a:sysClr val="windowText" lastClr="000000"/>
              </a:solidFill>
              <a:latin typeface="Glober Book" pitchFamily="2" charset="77"/>
            </a:rPr>
            <a:t> Year."</a:t>
          </a:r>
          <a:r>
            <a:rPr lang="en-US" sz="1100" b="1">
              <a:solidFill>
                <a:sysClr val="windowText" lastClr="000000"/>
              </a:solidFill>
              <a:latin typeface="Glober Book" pitchFamily="2" charset="77"/>
            </a:rPr>
            <a:t> </a:t>
          </a:r>
          <a:r>
            <a:rPr lang="en-US" sz="1100">
              <a:solidFill>
                <a:sysClr val="windowText" lastClr="000000"/>
              </a:solidFill>
              <a:latin typeface="Glober Book" pitchFamily="2" charset="77"/>
            </a:rPr>
            <a:t>This list automatically populates with funding sources that you listed on the </a:t>
          </a:r>
          <a:r>
            <a:rPr lang="en-US" sz="1100" i="1">
              <a:solidFill>
                <a:sysClr val="windowText" lastClr="000000"/>
              </a:solidFill>
              <a:latin typeface="Glober Book" pitchFamily="2" charset="77"/>
            </a:rPr>
            <a:t>Initiative Basics </a:t>
          </a:r>
          <a:r>
            <a:rPr lang="en-US" sz="1100">
              <a:solidFill>
                <a:sysClr val="windowText" lastClr="000000"/>
              </a:solidFill>
              <a:latin typeface="Glober Book" pitchFamily="2" charset="77"/>
            </a:rPr>
            <a:t>tab. </a:t>
          </a:r>
        </a:p>
        <a:p>
          <a:endParaRPr lang="en-US" sz="1100">
            <a:solidFill>
              <a:sysClr val="windowText" lastClr="000000"/>
            </a:solidFill>
            <a:latin typeface="Glober Book" pitchFamily="2" charset="77"/>
          </a:endParaRPr>
        </a:p>
        <a:p>
          <a:r>
            <a:rPr lang="en-US" sz="1100" b="1">
              <a:solidFill>
                <a:sysClr val="windowText" lastClr="000000"/>
              </a:solidFill>
              <a:latin typeface="Glober Book" pitchFamily="2" charset="77"/>
            </a:rPr>
            <a:t>3) Co</a:t>
          </a:r>
          <a:r>
            <a:rPr lang="en-US" sz="1100" b="1">
              <a:solidFill>
                <a:sysClr val="windowText" lastClr="000000"/>
              </a:solidFill>
              <a:effectLst/>
              <a:latin typeface="Glober Book" pitchFamily="2" charset="77"/>
              <a:ea typeface="+mn-ea"/>
              <a:cs typeface="+mn-cs"/>
            </a:rPr>
            <a:t>nsider each</a:t>
          </a:r>
          <a:r>
            <a:rPr lang="en-US" sz="1100" b="1" baseline="0">
              <a:solidFill>
                <a:sysClr val="windowText" lastClr="000000"/>
              </a:solidFill>
              <a:effectLst/>
              <a:latin typeface="Glober Book" pitchFamily="2" charset="77"/>
              <a:ea typeface="+mn-ea"/>
              <a:cs typeface="+mn-cs"/>
            </a:rPr>
            <a:t> funding source's flexibility or restrictiveness</a:t>
          </a:r>
          <a:r>
            <a:rPr lang="en-US" sz="1100" baseline="0">
              <a:solidFill>
                <a:sysClr val="windowText" lastClr="000000"/>
              </a:solidFill>
              <a:effectLst/>
              <a:latin typeface="Glober Book" pitchFamily="2" charset="77"/>
              <a:ea typeface="+mn-ea"/>
              <a:cs typeface="+mn-cs"/>
            </a:rPr>
            <a:t>, as outlined in the funding sources chart in Section 5 of the </a:t>
          </a:r>
          <a:r>
            <a:rPr lang="en-US" sz="1100" i="1" baseline="0">
              <a:solidFill>
                <a:sysClr val="windowText" lastClr="000000"/>
              </a:solidFill>
              <a:effectLst/>
              <a:latin typeface="Glober Book" pitchFamily="2" charset="77"/>
              <a:ea typeface="+mn-ea"/>
              <a:cs typeface="+mn-cs"/>
            </a:rPr>
            <a:t>Planning Guide</a:t>
          </a:r>
          <a:r>
            <a:rPr lang="en-US" sz="1100" baseline="0">
              <a:solidFill>
                <a:sysClr val="windowText" lastClr="000000"/>
              </a:solidFill>
              <a:effectLst/>
              <a:latin typeface="Glober Book" pitchFamily="2" charset="77"/>
              <a:ea typeface="+mn-ea"/>
              <a:cs typeface="+mn-cs"/>
            </a:rPr>
            <a:t>. Use this as a guide to apply the most restrictive funding sources first in efforts to reserve more flexible funding for </a:t>
          </a:r>
          <a:r>
            <a:rPr lang="en-US" sz="1100">
              <a:solidFill>
                <a:sysClr val="windowText" lastClr="000000"/>
              </a:solidFill>
              <a:effectLst/>
              <a:latin typeface="Glober Book" pitchFamily="2" charset="77"/>
              <a:ea typeface="+mn-ea"/>
              <a:cs typeface="+mn-cs"/>
            </a:rPr>
            <a:t>circumstances when no other funding source is available.</a:t>
          </a:r>
          <a:r>
            <a:rPr lang="en-US" sz="1100" baseline="0">
              <a:solidFill>
                <a:sysClr val="windowText" lastClr="000000"/>
              </a:solidFill>
              <a:effectLst/>
              <a:latin typeface="Glober Book" pitchFamily="2" charset="77"/>
              <a:ea typeface="+mn-ea"/>
              <a:cs typeface="+mn-cs"/>
            </a:rPr>
            <a:t> </a:t>
          </a:r>
          <a:endParaRPr lang="en-US" sz="1100">
            <a:solidFill>
              <a:sysClr val="windowText" lastClr="000000"/>
            </a:solidFill>
            <a:latin typeface="Glober Book" pitchFamily="2" charset="77"/>
          </a:endParaRPr>
        </a:p>
        <a:p>
          <a:endParaRPr lang="en-US" sz="1100">
            <a:solidFill>
              <a:sysClr val="windowText" lastClr="000000"/>
            </a:solidFill>
            <a:latin typeface="Glober Book" pitchFamily="2" charset="77"/>
          </a:endParaRPr>
        </a:p>
        <a:p>
          <a:r>
            <a:rPr lang="en-US" sz="1100" b="1">
              <a:solidFill>
                <a:sysClr val="windowText" lastClr="000000"/>
              </a:solidFill>
              <a:latin typeface="Glober Book" pitchFamily="2" charset="77"/>
            </a:rPr>
            <a:t>3) Insert the dollar amounts that your jurisdiction plans to </a:t>
          </a:r>
          <a:r>
            <a:rPr lang="en-US" sz="1100" b="1" i="0">
              <a:solidFill>
                <a:sysClr val="windowText" lastClr="000000"/>
              </a:solidFill>
              <a:effectLst/>
              <a:latin typeface="Glober Book" pitchFamily="2" charset="77"/>
              <a:ea typeface="+mn-ea"/>
              <a:cs typeface="+mn-cs"/>
            </a:rPr>
            <a:t>dedicate</a:t>
          </a:r>
          <a:r>
            <a:rPr lang="en-US" sz="1100" b="1">
              <a:solidFill>
                <a:sysClr val="windowText" lastClr="000000"/>
              </a:solidFill>
              <a:latin typeface="Glober Book" pitchFamily="2" charset="77"/>
            </a:rPr>
            <a:t> from each funding source to pay for the selected operating cost category.</a:t>
          </a:r>
          <a:r>
            <a:rPr lang="en-US" sz="1100">
              <a:solidFill>
                <a:sysClr val="windowText" lastClr="000000"/>
              </a:solidFill>
              <a:latin typeface="Glober Book" pitchFamily="2" charset="77"/>
            </a:rPr>
            <a:t> Enter</a:t>
          </a:r>
          <a:r>
            <a:rPr lang="en-US" sz="1100" baseline="0">
              <a:solidFill>
                <a:sysClr val="windowText" lastClr="000000"/>
              </a:solidFill>
              <a:latin typeface="Glober Book" pitchFamily="2" charset="77"/>
            </a:rPr>
            <a:t> dollar amounts </a:t>
          </a:r>
          <a:r>
            <a:rPr lang="en-US" sz="1100">
              <a:solidFill>
                <a:sysClr val="windowText" lastClr="000000"/>
              </a:solidFill>
              <a:latin typeface="Glober Book" pitchFamily="2" charset="77"/>
            </a:rPr>
            <a:t>for up to three fiscal years. As you enter</a:t>
          </a:r>
          <a:r>
            <a:rPr lang="en-US" sz="1100" baseline="0">
              <a:solidFill>
                <a:sysClr val="windowText" lastClr="000000"/>
              </a:solidFill>
              <a:latin typeface="Glober Book" pitchFamily="2" charset="77"/>
            </a:rPr>
            <a:t> dollar </a:t>
          </a:r>
          <a:r>
            <a:rPr lang="en-US" sz="1100">
              <a:solidFill>
                <a:sysClr val="windowText" lastClr="000000"/>
              </a:solidFill>
              <a:latin typeface="Glober Book" pitchFamily="2" charset="77"/>
            </a:rPr>
            <a:t>amounts, the subtotals and totals will auto-calculate for each fiscal year. </a:t>
          </a:r>
        </a:p>
        <a:p>
          <a:endParaRPr lang="en-US" sz="1100">
            <a:solidFill>
              <a:sysClr val="windowText" lastClr="000000"/>
            </a:solidFill>
            <a:latin typeface="Glober Book" pitchFamily="2" charset="77"/>
          </a:endParaRPr>
        </a:p>
        <a:p>
          <a:r>
            <a:rPr lang="en-US" sz="1100" b="1">
              <a:solidFill>
                <a:sysClr val="windowText" lastClr="000000"/>
              </a:solidFill>
              <a:latin typeface="Glober Book" pitchFamily="2" charset="77"/>
            </a:rPr>
            <a:t>4) Once you have completed this sheet, turn back to the </a:t>
          </a:r>
          <a:r>
            <a:rPr lang="en-US" sz="1100" b="1" i="1" baseline="0">
              <a:solidFill>
                <a:sysClr val="windowText" lastClr="000000"/>
              </a:solidFill>
              <a:effectLst/>
              <a:latin typeface="Glober Book" pitchFamily="2" charset="77"/>
              <a:ea typeface="+mn-ea"/>
              <a:cs typeface="+mn-cs"/>
            </a:rPr>
            <a:t>Planning Guide </a:t>
          </a:r>
          <a:r>
            <a:rPr lang="en-US" sz="1100" b="0" i="0" baseline="0">
              <a:solidFill>
                <a:sysClr val="windowText" lastClr="000000"/>
              </a:solidFill>
              <a:effectLst/>
              <a:latin typeface="Glober Book" pitchFamily="2" charset="77"/>
              <a:ea typeface="+mn-ea"/>
              <a:cs typeface="+mn-cs"/>
            </a:rPr>
            <a:t>to complete a synthesized Funding Matrix by program and policy component to share with stakeholders</a:t>
          </a:r>
          <a:r>
            <a:rPr lang="en-US" sz="1100" i="1" baseline="0">
              <a:solidFill>
                <a:sysClr val="windowText" lastClr="000000"/>
              </a:solidFill>
              <a:effectLst/>
              <a:latin typeface="Glober Book" pitchFamily="2" charset="77"/>
              <a:ea typeface="+mn-ea"/>
              <a:cs typeface="+mn-cs"/>
            </a:rPr>
            <a:t>. </a:t>
          </a:r>
        </a:p>
        <a:p>
          <a:endParaRPr lang="en-US" sz="1100" b="1" i="1" baseline="0">
            <a:solidFill>
              <a:sysClr val="windowText" lastClr="000000"/>
            </a:solidFill>
            <a:effectLst/>
            <a:latin typeface="+mn-lt"/>
            <a:ea typeface="+mn-ea"/>
            <a:cs typeface="+mn-cs"/>
          </a:endParaRPr>
        </a:p>
        <a:p>
          <a:pPr latinLnBrk="0"/>
          <a:endParaRPr lang="en-US" sz="1100" b="0" i="0">
            <a:solidFill>
              <a:schemeClr val="dk1"/>
            </a:solidFill>
            <a:effectLst/>
            <a:latin typeface="+mn-lt"/>
            <a:ea typeface="+mn-ea"/>
            <a:cs typeface="+mn-cs"/>
          </a:endParaRP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ty Albis" refreshedDate="43998.476231597226" createdVersion="6" refreshedVersion="6" minRefreshableVersion="3" recordCount="40" xr:uid="{DD4BC84E-5C0B-432B-AA4B-86E0F6E1046D}">
  <cacheSource type="worksheet">
    <worksheetSource name="Table7"/>
  </cacheSource>
  <cacheFields count="5">
    <cacheField name="Funding Source" numFmtId="49">
      <sharedItems containsMixedTypes="1" containsNumber="1" containsInteger="1" minValue="0" maxValue="12" count="39">
        <s v="A"/>
        <s v="B"/>
        <s v="C"/>
        <s v="D"/>
        <s v="E"/>
        <s v="F"/>
        <s v="G"/>
        <s v="H"/>
        <s v="I"/>
        <s v="J"/>
        <s v="K"/>
        <s v="L"/>
        <s v="M"/>
        <s v="N"/>
        <s v="O"/>
        <s v="P"/>
        <s v="Q"/>
        <s v="R"/>
        <s v="S"/>
        <s v="T"/>
        <s v="U"/>
        <s v="V"/>
        <s v="W"/>
        <s v="X"/>
        <s v="Y"/>
        <s v="Z"/>
        <n v="0"/>
        <n v="5" u="1"/>
        <n v="2" u="1"/>
        <n v="6" u="1"/>
        <n v="7" u="1"/>
        <n v="1" u="1"/>
        <n v="3" u="1"/>
        <n v="8" u="1"/>
        <n v="9" u="1"/>
        <n v="10" u="1"/>
        <n v="11" u="1"/>
        <n v="4" u="1"/>
        <n v="12" u="1"/>
      </sharedItems>
    </cacheField>
    <cacheField name="Fiscal Year 1 Total" numFmtId="164">
      <sharedItems containsSemiMixedTypes="0" containsString="0" containsNumber="1" containsInteger="1" minValue="0" maxValue="0"/>
    </cacheField>
    <cacheField name="Fiscal Year 2 Total" numFmtId="164">
      <sharedItems containsSemiMixedTypes="0" containsString="0" containsNumber="1" containsInteger="1" minValue="0" maxValue="0"/>
    </cacheField>
    <cacheField name="Fiscal Year 3 Total" numFmtId="164">
      <sharedItems containsSemiMixedTypes="0" containsString="0" containsNumber="1" containsInteger="1" minValue="0" maxValue="0"/>
    </cacheField>
    <cacheField name="Three-Fiscal Year Total" numFmtId="16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ty Albis" refreshedDate="43998.476232870373" createdVersion="6" refreshedVersion="6" minRefreshableVersion="3" recordCount="40" xr:uid="{0A5AF8F1-C59D-41F0-89CA-20A15F5FAC04}">
  <cacheSource type="worksheet">
    <worksheetSource name="Table7"/>
  </cacheSource>
  <cacheFields count="5">
    <cacheField name="Funding Source" numFmtId="49">
      <sharedItems containsMixedTypes="1" containsNumber="1" containsInteger="1" minValue="0" maxValue="12" count="39">
        <s v="A"/>
        <s v="B"/>
        <s v="C"/>
        <s v="D"/>
        <s v="E"/>
        <s v="F"/>
        <s v="G"/>
        <s v="H"/>
        <s v="I"/>
        <s v="J"/>
        <s v="K"/>
        <s v="L"/>
        <s v="M"/>
        <s v="N"/>
        <s v="O"/>
        <s v="P"/>
        <s v="Q"/>
        <s v="R"/>
        <s v="S"/>
        <s v="T"/>
        <s v="U"/>
        <s v="V"/>
        <s v="W"/>
        <s v="X"/>
        <s v="Y"/>
        <s v="Z"/>
        <n v="0"/>
        <n v="5" u="1"/>
        <n v="2" u="1"/>
        <n v="6" u="1"/>
        <n v="7" u="1"/>
        <n v="1" u="1"/>
        <n v="3" u="1"/>
        <n v="8" u="1"/>
        <n v="9" u="1"/>
        <n v="10" u="1"/>
        <n v="11" u="1"/>
        <n v="4" u="1"/>
        <n v="12" u="1"/>
      </sharedItems>
    </cacheField>
    <cacheField name="Fiscal Year 1 Total" numFmtId="164">
      <sharedItems containsSemiMixedTypes="0" containsString="0" containsNumber="1" containsInteger="1" minValue="0" maxValue="0"/>
    </cacheField>
    <cacheField name="Fiscal Year 2 Total" numFmtId="164">
      <sharedItems containsSemiMixedTypes="0" containsString="0" containsNumber="1" containsInteger="1" minValue="0" maxValue="0"/>
    </cacheField>
    <cacheField name="Fiscal Year 3 Total" numFmtId="164">
      <sharedItems containsSemiMixedTypes="0" containsString="0" containsNumber="1" containsInteger="1" minValue="0" maxValue="0"/>
    </cacheField>
    <cacheField name="Three-Fiscal Year Total" numFmtId="16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ty Albis" refreshedDate="43998.476233796297" createdVersion="6" refreshedVersion="6" minRefreshableVersion="3" recordCount="40" xr:uid="{2FA682B4-9585-4138-8414-C91A755EA9B2}">
  <cacheSource type="worksheet">
    <worksheetSource name="Table7"/>
  </cacheSource>
  <cacheFields count="5">
    <cacheField name="Funding Source" numFmtId="49">
      <sharedItems containsMixedTypes="1" containsNumber="1" containsInteger="1" minValue="0" maxValue="12" count="39">
        <s v="A"/>
        <s v="B"/>
        <s v="C"/>
        <s v="D"/>
        <s v="E"/>
        <s v="F"/>
        <s v="G"/>
        <s v="H"/>
        <s v="I"/>
        <s v="J"/>
        <s v="K"/>
        <s v="L"/>
        <s v="M"/>
        <s v="N"/>
        <s v="O"/>
        <s v="P"/>
        <s v="Q"/>
        <s v="R"/>
        <s v="S"/>
        <s v="T"/>
        <s v="U"/>
        <s v="V"/>
        <s v="W"/>
        <s v="X"/>
        <s v="Y"/>
        <s v="Z"/>
        <n v="0"/>
        <n v="5" u="1"/>
        <n v="2" u="1"/>
        <n v="6" u="1"/>
        <n v="7" u="1"/>
        <n v="1" u="1"/>
        <n v="3" u="1"/>
        <n v="8" u="1"/>
        <n v="9" u="1"/>
        <n v="10" u="1"/>
        <n v="11" u="1"/>
        <n v="4" u="1"/>
        <n v="12" u="1"/>
      </sharedItems>
    </cacheField>
    <cacheField name="Fiscal Year 1 Total" numFmtId="164">
      <sharedItems containsSemiMixedTypes="0" containsString="0" containsNumber="1" containsInteger="1" minValue="0" maxValue="0"/>
    </cacheField>
    <cacheField name="Fiscal Year 2 Total" numFmtId="164">
      <sharedItems containsSemiMixedTypes="0" containsString="0" containsNumber="1" containsInteger="1" minValue="0" maxValue="0"/>
    </cacheField>
    <cacheField name="Fiscal Year 3 Total" numFmtId="164">
      <sharedItems containsSemiMixedTypes="0" containsString="0" containsNumber="1" containsInteger="1" minValue="0" maxValue="0"/>
    </cacheField>
    <cacheField name="Three-Fiscal Year Total" numFmtId="16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ty Albis" refreshedDate="43998.47623472222" createdVersion="6" refreshedVersion="6" minRefreshableVersion="3" recordCount="40" xr:uid="{B6E14202-2DF4-4D49-ADAC-98F56267D3E6}">
  <cacheSource type="worksheet">
    <worksheetSource name="Table7"/>
  </cacheSource>
  <cacheFields count="5">
    <cacheField name="Funding Source" numFmtId="49">
      <sharedItems containsMixedTypes="1" containsNumber="1" containsInteger="1" minValue="0" maxValue="12" count="39">
        <s v="A"/>
        <s v="B"/>
        <s v="C"/>
        <s v="D"/>
        <s v="E"/>
        <s v="F"/>
        <s v="G"/>
        <s v="H"/>
        <s v="I"/>
        <s v="J"/>
        <s v="K"/>
        <s v="L"/>
        <s v="M"/>
        <s v="N"/>
        <s v="O"/>
        <s v="P"/>
        <s v="Q"/>
        <s v="R"/>
        <s v="S"/>
        <s v="T"/>
        <s v="U"/>
        <s v="V"/>
        <s v="W"/>
        <s v="X"/>
        <s v="Y"/>
        <s v="Z"/>
        <n v="0"/>
        <n v="5" u="1"/>
        <n v="2" u="1"/>
        <n v="6" u="1"/>
        <n v="7" u="1"/>
        <n v="1" u="1"/>
        <n v="3" u="1"/>
        <n v="8" u="1"/>
        <n v="9" u="1"/>
        <n v="10" u="1"/>
        <n v="11" u="1"/>
        <n v="4" u="1"/>
        <n v="12" u="1"/>
      </sharedItems>
    </cacheField>
    <cacheField name="Fiscal Year 1 Total" numFmtId="164">
      <sharedItems containsSemiMixedTypes="0" containsString="0" containsNumber="1" containsInteger="1" minValue="0" maxValue="0"/>
    </cacheField>
    <cacheField name="Fiscal Year 2 Total" numFmtId="164">
      <sharedItems containsSemiMixedTypes="0" containsString="0" containsNumber="1" containsInteger="1" minValue="0" maxValue="0"/>
    </cacheField>
    <cacheField name="Fiscal Year 3 Total" numFmtId="164">
      <sharedItems containsSemiMixedTypes="0" containsString="0" containsNumber="1" containsInteger="1" minValue="0" maxValue="0"/>
    </cacheField>
    <cacheField name="Three-Fiscal Year Total" numFmtId="16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n v="0"/>
    <n v="0"/>
    <n v="0"/>
    <n v="0"/>
  </r>
  <r>
    <x v="1"/>
    <n v="0"/>
    <n v="0"/>
    <n v="0"/>
    <n v="0"/>
  </r>
  <r>
    <x v="2"/>
    <n v="0"/>
    <n v="0"/>
    <n v="0"/>
    <n v="0"/>
  </r>
  <r>
    <x v="3"/>
    <n v="0"/>
    <n v="0"/>
    <n v="0"/>
    <n v="0"/>
  </r>
  <r>
    <x v="4"/>
    <n v="0"/>
    <n v="0"/>
    <n v="0"/>
    <n v="0"/>
  </r>
  <r>
    <x v="5"/>
    <n v="0"/>
    <n v="0"/>
    <n v="0"/>
    <n v="0"/>
  </r>
  <r>
    <x v="6"/>
    <n v="0"/>
    <n v="0"/>
    <n v="0"/>
    <n v="0"/>
  </r>
  <r>
    <x v="7"/>
    <n v="0"/>
    <n v="0"/>
    <n v="0"/>
    <n v="0"/>
  </r>
  <r>
    <x v="8"/>
    <n v="0"/>
    <n v="0"/>
    <n v="0"/>
    <n v="0"/>
  </r>
  <r>
    <x v="9"/>
    <n v="0"/>
    <n v="0"/>
    <n v="0"/>
    <n v="0"/>
  </r>
  <r>
    <x v="10"/>
    <n v="0"/>
    <n v="0"/>
    <n v="0"/>
    <n v="0"/>
  </r>
  <r>
    <x v="11"/>
    <n v="0"/>
    <n v="0"/>
    <n v="0"/>
    <n v="0"/>
  </r>
  <r>
    <x v="12"/>
    <n v="0"/>
    <n v="0"/>
    <n v="0"/>
    <n v="0"/>
  </r>
  <r>
    <x v="13"/>
    <n v="0"/>
    <n v="0"/>
    <n v="0"/>
    <n v="0"/>
  </r>
  <r>
    <x v="14"/>
    <n v="0"/>
    <n v="0"/>
    <n v="0"/>
    <n v="0"/>
  </r>
  <r>
    <x v="15"/>
    <n v="0"/>
    <n v="0"/>
    <n v="0"/>
    <n v="0"/>
  </r>
  <r>
    <x v="16"/>
    <n v="0"/>
    <n v="0"/>
    <n v="0"/>
    <n v="0"/>
  </r>
  <r>
    <x v="17"/>
    <n v="0"/>
    <n v="0"/>
    <n v="0"/>
    <n v="0"/>
  </r>
  <r>
    <x v="18"/>
    <n v="0"/>
    <n v="0"/>
    <n v="0"/>
    <n v="0"/>
  </r>
  <r>
    <x v="19"/>
    <n v="0"/>
    <n v="0"/>
    <n v="0"/>
    <n v="0"/>
  </r>
  <r>
    <x v="20"/>
    <n v="0"/>
    <n v="0"/>
    <n v="0"/>
    <n v="0"/>
  </r>
  <r>
    <x v="21"/>
    <n v="0"/>
    <n v="0"/>
    <n v="0"/>
    <n v="0"/>
  </r>
  <r>
    <x v="22"/>
    <n v="0"/>
    <n v="0"/>
    <n v="0"/>
    <n v="0"/>
  </r>
  <r>
    <x v="23"/>
    <n v="0"/>
    <n v="0"/>
    <n v="0"/>
    <n v="0"/>
  </r>
  <r>
    <x v="24"/>
    <n v="0"/>
    <n v="0"/>
    <n v="0"/>
    <n v="0"/>
  </r>
  <r>
    <x v="25"/>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n v="0"/>
    <n v="0"/>
    <n v="0"/>
    <n v="0"/>
  </r>
  <r>
    <x v="1"/>
    <n v="0"/>
    <n v="0"/>
    <n v="0"/>
    <n v="0"/>
  </r>
  <r>
    <x v="2"/>
    <n v="0"/>
    <n v="0"/>
    <n v="0"/>
    <n v="0"/>
  </r>
  <r>
    <x v="3"/>
    <n v="0"/>
    <n v="0"/>
    <n v="0"/>
    <n v="0"/>
  </r>
  <r>
    <x v="4"/>
    <n v="0"/>
    <n v="0"/>
    <n v="0"/>
    <n v="0"/>
  </r>
  <r>
    <x v="5"/>
    <n v="0"/>
    <n v="0"/>
    <n v="0"/>
    <n v="0"/>
  </r>
  <r>
    <x v="6"/>
    <n v="0"/>
    <n v="0"/>
    <n v="0"/>
    <n v="0"/>
  </r>
  <r>
    <x v="7"/>
    <n v="0"/>
    <n v="0"/>
    <n v="0"/>
    <n v="0"/>
  </r>
  <r>
    <x v="8"/>
    <n v="0"/>
    <n v="0"/>
    <n v="0"/>
    <n v="0"/>
  </r>
  <r>
    <x v="9"/>
    <n v="0"/>
    <n v="0"/>
    <n v="0"/>
    <n v="0"/>
  </r>
  <r>
    <x v="10"/>
    <n v="0"/>
    <n v="0"/>
    <n v="0"/>
    <n v="0"/>
  </r>
  <r>
    <x v="11"/>
    <n v="0"/>
    <n v="0"/>
    <n v="0"/>
    <n v="0"/>
  </r>
  <r>
    <x v="12"/>
    <n v="0"/>
    <n v="0"/>
    <n v="0"/>
    <n v="0"/>
  </r>
  <r>
    <x v="13"/>
    <n v="0"/>
    <n v="0"/>
    <n v="0"/>
    <n v="0"/>
  </r>
  <r>
    <x v="14"/>
    <n v="0"/>
    <n v="0"/>
    <n v="0"/>
    <n v="0"/>
  </r>
  <r>
    <x v="15"/>
    <n v="0"/>
    <n v="0"/>
    <n v="0"/>
    <n v="0"/>
  </r>
  <r>
    <x v="16"/>
    <n v="0"/>
    <n v="0"/>
    <n v="0"/>
    <n v="0"/>
  </r>
  <r>
    <x v="17"/>
    <n v="0"/>
    <n v="0"/>
    <n v="0"/>
    <n v="0"/>
  </r>
  <r>
    <x v="18"/>
    <n v="0"/>
    <n v="0"/>
    <n v="0"/>
    <n v="0"/>
  </r>
  <r>
    <x v="19"/>
    <n v="0"/>
    <n v="0"/>
    <n v="0"/>
    <n v="0"/>
  </r>
  <r>
    <x v="20"/>
    <n v="0"/>
    <n v="0"/>
    <n v="0"/>
    <n v="0"/>
  </r>
  <r>
    <x v="21"/>
    <n v="0"/>
    <n v="0"/>
    <n v="0"/>
    <n v="0"/>
  </r>
  <r>
    <x v="22"/>
    <n v="0"/>
    <n v="0"/>
    <n v="0"/>
    <n v="0"/>
  </r>
  <r>
    <x v="23"/>
    <n v="0"/>
    <n v="0"/>
    <n v="0"/>
    <n v="0"/>
  </r>
  <r>
    <x v="24"/>
    <n v="0"/>
    <n v="0"/>
    <n v="0"/>
    <n v="0"/>
  </r>
  <r>
    <x v="25"/>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n v="0"/>
    <n v="0"/>
    <n v="0"/>
    <n v="0"/>
  </r>
  <r>
    <x v="1"/>
    <n v="0"/>
    <n v="0"/>
    <n v="0"/>
    <n v="0"/>
  </r>
  <r>
    <x v="2"/>
    <n v="0"/>
    <n v="0"/>
    <n v="0"/>
    <n v="0"/>
  </r>
  <r>
    <x v="3"/>
    <n v="0"/>
    <n v="0"/>
    <n v="0"/>
    <n v="0"/>
  </r>
  <r>
    <x v="4"/>
    <n v="0"/>
    <n v="0"/>
    <n v="0"/>
    <n v="0"/>
  </r>
  <r>
    <x v="5"/>
    <n v="0"/>
    <n v="0"/>
    <n v="0"/>
    <n v="0"/>
  </r>
  <r>
    <x v="6"/>
    <n v="0"/>
    <n v="0"/>
    <n v="0"/>
    <n v="0"/>
  </r>
  <r>
    <x v="7"/>
    <n v="0"/>
    <n v="0"/>
    <n v="0"/>
    <n v="0"/>
  </r>
  <r>
    <x v="8"/>
    <n v="0"/>
    <n v="0"/>
    <n v="0"/>
    <n v="0"/>
  </r>
  <r>
    <x v="9"/>
    <n v="0"/>
    <n v="0"/>
    <n v="0"/>
    <n v="0"/>
  </r>
  <r>
    <x v="10"/>
    <n v="0"/>
    <n v="0"/>
    <n v="0"/>
    <n v="0"/>
  </r>
  <r>
    <x v="11"/>
    <n v="0"/>
    <n v="0"/>
    <n v="0"/>
    <n v="0"/>
  </r>
  <r>
    <x v="12"/>
    <n v="0"/>
    <n v="0"/>
    <n v="0"/>
    <n v="0"/>
  </r>
  <r>
    <x v="13"/>
    <n v="0"/>
    <n v="0"/>
    <n v="0"/>
    <n v="0"/>
  </r>
  <r>
    <x v="14"/>
    <n v="0"/>
    <n v="0"/>
    <n v="0"/>
    <n v="0"/>
  </r>
  <r>
    <x v="15"/>
    <n v="0"/>
    <n v="0"/>
    <n v="0"/>
    <n v="0"/>
  </r>
  <r>
    <x v="16"/>
    <n v="0"/>
    <n v="0"/>
    <n v="0"/>
    <n v="0"/>
  </r>
  <r>
    <x v="17"/>
    <n v="0"/>
    <n v="0"/>
    <n v="0"/>
    <n v="0"/>
  </r>
  <r>
    <x v="18"/>
    <n v="0"/>
    <n v="0"/>
    <n v="0"/>
    <n v="0"/>
  </r>
  <r>
    <x v="19"/>
    <n v="0"/>
    <n v="0"/>
    <n v="0"/>
    <n v="0"/>
  </r>
  <r>
    <x v="20"/>
    <n v="0"/>
    <n v="0"/>
    <n v="0"/>
    <n v="0"/>
  </r>
  <r>
    <x v="21"/>
    <n v="0"/>
    <n v="0"/>
    <n v="0"/>
    <n v="0"/>
  </r>
  <r>
    <x v="22"/>
    <n v="0"/>
    <n v="0"/>
    <n v="0"/>
    <n v="0"/>
  </r>
  <r>
    <x v="23"/>
    <n v="0"/>
    <n v="0"/>
    <n v="0"/>
    <n v="0"/>
  </r>
  <r>
    <x v="24"/>
    <n v="0"/>
    <n v="0"/>
    <n v="0"/>
    <n v="0"/>
  </r>
  <r>
    <x v="25"/>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n v="0"/>
    <n v="0"/>
    <n v="0"/>
    <n v="0"/>
  </r>
  <r>
    <x v="1"/>
    <n v="0"/>
    <n v="0"/>
    <n v="0"/>
    <n v="0"/>
  </r>
  <r>
    <x v="2"/>
    <n v="0"/>
    <n v="0"/>
    <n v="0"/>
    <n v="0"/>
  </r>
  <r>
    <x v="3"/>
    <n v="0"/>
    <n v="0"/>
    <n v="0"/>
    <n v="0"/>
  </r>
  <r>
    <x v="4"/>
    <n v="0"/>
    <n v="0"/>
    <n v="0"/>
    <n v="0"/>
  </r>
  <r>
    <x v="5"/>
    <n v="0"/>
    <n v="0"/>
    <n v="0"/>
    <n v="0"/>
  </r>
  <r>
    <x v="6"/>
    <n v="0"/>
    <n v="0"/>
    <n v="0"/>
    <n v="0"/>
  </r>
  <r>
    <x v="7"/>
    <n v="0"/>
    <n v="0"/>
    <n v="0"/>
    <n v="0"/>
  </r>
  <r>
    <x v="8"/>
    <n v="0"/>
    <n v="0"/>
    <n v="0"/>
    <n v="0"/>
  </r>
  <r>
    <x v="9"/>
    <n v="0"/>
    <n v="0"/>
    <n v="0"/>
    <n v="0"/>
  </r>
  <r>
    <x v="10"/>
    <n v="0"/>
    <n v="0"/>
    <n v="0"/>
    <n v="0"/>
  </r>
  <r>
    <x v="11"/>
    <n v="0"/>
    <n v="0"/>
    <n v="0"/>
    <n v="0"/>
  </r>
  <r>
    <x v="12"/>
    <n v="0"/>
    <n v="0"/>
    <n v="0"/>
    <n v="0"/>
  </r>
  <r>
    <x v="13"/>
    <n v="0"/>
    <n v="0"/>
    <n v="0"/>
    <n v="0"/>
  </r>
  <r>
    <x v="14"/>
    <n v="0"/>
    <n v="0"/>
    <n v="0"/>
    <n v="0"/>
  </r>
  <r>
    <x v="15"/>
    <n v="0"/>
    <n v="0"/>
    <n v="0"/>
    <n v="0"/>
  </r>
  <r>
    <x v="16"/>
    <n v="0"/>
    <n v="0"/>
    <n v="0"/>
    <n v="0"/>
  </r>
  <r>
    <x v="17"/>
    <n v="0"/>
    <n v="0"/>
    <n v="0"/>
    <n v="0"/>
  </r>
  <r>
    <x v="18"/>
    <n v="0"/>
    <n v="0"/>
    <n v="0"/>
    <n v="0"/>
  </r>
  <r>
    <x v="19"/>
    <n v="0"/>
    <n v="0"/>
    <n v="0"/>
    <n v="0"/>
  </r>
  <r>
    <x v="20"/>
    <n v="0"/>
    <n v="0"/>
    <n v="0"/>
    <n v="0"/>
  </r>
  <r>
    <x v="21"/>
    <n v="0"/>
    <n v="0"/>
    <n v="0"/>
    <n v="0"/>
  </r>
  <r>
    <x v="22"/>
    <n v="0"/>
    <n v="0"/>
    <n v="0"/>
    <n v="0"/>
  </r>
  <r>
    <x v="23"/>
    <n v="0"/>
    <n v="0"/>
    <n v="0"/>
    <n v="0"/>
  </r>
  <r>
    <x v="24"/>
    <n v="0"/>
    <n v="0"/>
    <n v="0"/>
    <n v="0"/>
  </r>
  <r>
    <x v="25"/>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r>
    <x v="26"/>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D3DB36-27C4-45F4-A826-573A25256699}" name="3YrSums" cacheId="4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3">
  <location ref="J144:J171" firstHeaderRow="1" firstDataRow="1" firstDataCol="1"/>
  <pivotFields count="5">
    <pivotField name="Chart 4 Funding Source" axis="axisRow" compact="0" outline="0" showAll="0" defaultSubtotal="0">
      <items count="39">
        <item x="26"/>
        <item x="0"/>
        <item x="1"/>
        <item x="2"/>
        <item x="3"/>
        <item x="4"/>
        <item x="5"/>
        <item x="6"/>
        <item x="7"/>
        <item x="8"/>
        <item x="9"/>
        <item x="10"/>
        <item x="11"/>
        <item x="12"/>
        <item x="13"/>
        <item x="14"/>
        <item x="15"/>
        <item x="16"/>
        <item x="17"/>
        <item x="18"/>
        <item x="19"/>
        <item x="20"/>
        <item x="21"/>
        <item x="22"/>
        <item x="23"/>
        <item x="24"/>
        <item x="25"/>
        <item m="1" x="31"/>
        <item m="1" x="28"/>
        <item m="1" x="32"/>
        <item m="1" x="37"/>
        <item m="1" x="27"/>
        <item m="1" x="29"/>
        <item m="1" x="30"/>
        <item m="1" x="33"/>
        <item m="1" x="34"/>
        <item m="1" x="35"/>
        <item m="1" x="36"/>
        <item m="1" x="38"/>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831493-1E4A-4F04-B815-E80999C36CD4}" name="Yr3Sums" cacheId="3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4">
  <location ref="C144:C171" firstHeaderRow="1" firstDataRow="1" firstDataCol="1"/>
  <pivotFields count="5">
    <pivotField name="Chart 3 Funding Source" axis="axisRow" compact="0" outline="0" showAll="0" defaultSubtotal="0">
      <items count="39">
        <item x="26"/>
        <item x="0"/>
        <item x="1"/>
        <item x="2"/>
        <item x="3"/>
        <item x="4"/>
        <item x="5"/>
        <item x="6"/>
        <item x="7"/>
        <item x="8"/>
        <item x="9"/>
        <item x="10"/>
        <item x="11"/>
        <item x="12"/>
        <item x="13"/>
        <item x="14"/>
        <item x="15"/>
        <item x="16"/>
        <item x="17"/>
        <item x="18"/>
        <item x="19"/>
        <item x="20"/>
        <item x="21"/>
        <item x="22"/>
        <item x="23"/>
        <item x="24"/>
        <item x="25"/>
        <item m="1" x="31"/>
        <item m="1" x="28"/>
        <item m="1" x="32"/>
        <item m="1" x="37"/>
        <item m="1" x="27"/>
        <item m="1" x="29"/>
        <item m="1" x="30"/>
        <item m="1" x="33"/>
        <item m="1" x="34"/>
        <item m="1" x="35"/>
        <item m="1" x="36"/>
        <item m="1" x="38"/>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1717306-0348-490E-85DE-8ABD40C24EE4}" name="Yr2Sums" cacheId="4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3">
  <location ref="G128:G155" firstHeaderRow="1" firstDataRow="1" firstDataCol="1"/>
  <pivotFields count="5">
    <pivotField name="Chart 2 Funding Source" axis="axisRow" compact="0" outline="0" showAll="0" defaultSubtotal="0">
      <items count="39">
        <item x="26"/>
        <item x="0"/>
        <item x="1"/>
        <item x="2"/>
        <item x="3"/>
        <item x="4"/>
        <item x="5"/>
        <item x="6"/>
        <item x="7"/>
        <item x="8"/>
        <item x="9"/>
        <item x="10"/>
        <item x="11"/>
        <item x="12"/>
        <item x="13"/>
        <item x="14"/>
        <item x="15"/>
        <item x="16"/>
        <item x="17"/>
        <item x="18"/>
        <item x="19"/>
        <item x="20"/>
        <item x="21"/>
        <item x="22"/>
        <item x="23"/>
        <item x="24"/>
        <item x="25"/>
        <item m="1" x="31"/>
        <item m="1" x="28"/>
        <item m="1" x="32"/>
        <item m="1" x="37"/>
        <item m="1" x="27"/>
        <item m="1" x="29"/>
        <item m="1" x="30"/>
        <item m="1" x="33"/>
        <item m="1" x="34"/>
        <item m="1" x="35"/>
        <item m="1" x="36"/>
        <item m="1" x="38"/>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18DEC99-DE56-4FEA-B237-254D3842D4B0}" name="Yr1Sums" cacheId="37"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128:A155" firstHeaderRow="1" firstDataRow="1" firstDataCol="1"/>
  <pivotFields count="5">
    <pivotField name="Chart 1 Funding Source" axis="axisRow" compact="0" outline="0" showAll="0" defaultSubtotal="0">
      <items count="39">
        <item x="26"/>
        <item x="0"/>
        <item x="1"/>
        <item x="2"/>
        <item x="3"/>
        <item x="4"/>
        <item x="5"/>
        <item x="6"/>
        <item x="7"/>
        <item x="8"/>
        <item x="9"/>
        <item x="10"/>
        <item x="11"/>
        <item x="12"/>
        <item x="13"/>
        <item x="14"/>
        <item x="15"/>
        <item x="16"/>
        <item x="17"/>
        <item x="18"/>
        <item x="19"/>
        <item x="20"/>
        <item x="21"/>
        <item x="22"/>
        <item x="23"/>
        <item x="24"/>
        <item x="25"/>
        <item m="1" x="31"/>
        <item m="1" x="28"/>
        <item m="1" x="32"/>
        <item m="1" x="37"/>
        <item m="1" x="27"/>
        <item m="1" x="29"/>
        <item m="1" x="30"/>
        <item m="1" x="33"/>
        <item m="1" x="34"/>
        <item m="1" x="35"/>
        <item m="1" x="36"/>
        <item m="1" x="38"/>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2:E42" totalsRowShown="0" headerRowDxfId="338" dataDxfId="337">
  <autoFilter ref="A2:E4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300-000001000000}" name="Funding Source" dataDxfId="336">
      <calculatedColumnFormula>'Initiative Basics'!C3</calculatedColumnFormula>
    </tableColumn>
    <tableColumn id="2" xr3:uid="{00000000-0010-0000-0300-000002000000}" name="Fiscal Year 1 Total" dataDxfId="335">
      <calculatedColumnFormula>SUM(SUMIF('Planning Sheet'!A19:A702,'Funding Plan by Source'!A3,'Planning Sheet'!B19:B702)+SUMIF('Planning Sheet'!A19:A702,'Funding Plan by Source'!A3,'Planning Sheet'!C19:C702))</calculatedColumnFormula>
    </tableColumn>
    <tableColumn id="3" xr3:uid="{00000000-0010-0000-0300-000003000000}" name="Fiscal Year 2 Total" dataDxfId="334">
      <calculatedColumnFormula>SUM(SUMIF('Planning Sheet'!A19:A702,'Funding Plan by Source'!A3,'Planning Sheet'!D19:D702)+SUMIF('Planning Sheet'!A19:A702,'Funding Plan by Source'!A3,'Planning Sheet'!E19:E702))</calculatedColumnFormula>
    </tableColumn>
    <tableColumn id="4" xr3:uid="{00000000-0010-0000-0300-000004000000}" name="Fiscal Year 3 Total" dataDxfId="333">
      <calculatedColumnFormula>SUM(SUMIF('Planning Sheet'!A19:A702,'Funding Plan by Source'!A3,'Planning Sheet'!F19:F702)+SUMIF('Planning Sheet'!A19:A702,'Funding Plan by Source'!A3,'Planning Sheet'!G19:G702))</calculatedColumnFormula>
    </tableColumn>
    <tableColumn id="5" xr3:uid="{00000000-0010-0000-0300-000005000000}" name="Three-Fiscal Year Total" dataDxfId="332">
      <calculatedColumnFormula>SUM(B3:D3)</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FC9016B-F8F3-41DB-991C-5D52FF198B47}" name="Table17" displayName="Table17" ref="A1:B14" totalsRowShown="0" headerRowDxfId="331" dataDxfId="330" tableBorderDxfId="329">
  <autoFilter ref="A1:B14" xr:uid="{7043A4CF-6428-48D6-AE00-68611A605EE5}">
    <filterColumn colId="0" hiddenButton="1"/>
    <filterColumn colId="1" hiddenButton="1"/>
  </autoFilter>
  <tableColumns count="2">
    <tableColumn id="1" xr3:uid="{FB85CC66-4A49-4529-B422-39149B39EC47}" name="Operating Cost Category" dataDxfId="328"/>
    <tableColumn id="2" xr3:uid="{48311EB5-1CC4-4949-93EE-093ECDAFEF15}" name="Category Details" dataDxfId="327"/>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780FDE-45D7-9F4F-903E-9827137B13F3}" name="Table1" displayName="Table1" ref="A2:F16" totalsRowShown="0" headerRowDxfId="326" dataDxfId="325">
  <autoFilter ref="A2:F16" xr:uid="{E43756B2-E682-DB4F-A5C0-B0632A9C2A61}"/>
  <tableColumns count="6">
    <tableColumn id="1" xr3:uid="{0D6CEFDB-1EE8-B04A-A3DC-0DF3AFCA1A86}" name="Operating Cost Category" dataDxfId="324">
      <calculatedColumnFormula>'Operating Cost Categories'!A2</calculatedColumnFormula>
    </tableColumn>
    <tableColumn id="7" xr3:uid="{D305CE59-859A-5B40-B5EB-AEC7A56F00B8}" name="Category Details" dataDxfId="323">
      <calculatedColumnFormula>'Operating Cost Categories'!B2</calculatedColumnFormula>
    </tableColumn>
    <tableColumn id="2" xr3:uid="{71DF714E-1C2D-DC42-9DF7-B63C65825B4D}" name="Fiscal Year 1 Cost" dataDxfId="322"/>
    <tableColumn id="3" xr3:uid="{829497BD-31DC-1F43-9143-BACD61FF91E3}" name="Fiscal Year 2 Cost" dataDxfId="321"/>
    <tableColumn id="4" xr3:uid="{5A041F46-5E63-2C44-8A8F-A83F03661D64}" name="Fiscal Year 3 Cost" dataDxfId="320"/>
    <tableColumn id="5" xr3:uid="{CFFC66D5-6B83-8F41-B982-AC8F97546006}" name="Total Cost" dataDxfId="319">
      <calculatedColumnFormula>SUM(Table1[[#This Row],[Fiscal Year 1 Cost]:[Fiscal Year 3 Cost]])</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C1E20F-BC66-1248-AA9F-9D2F2BA5F786}" name="Table13" displayName="Table13" ref="A19:F33" totalsRowShown="0" headerRowDxfId="318" dataDxfId="317">
  <autoFilter ref="A19:F33" xr:uid="{B31ACEAC-E95C-C540-9863-52FBDC69530B}"/>
  <tableColumns count="6">
    <tableColumn id="1" xr3:uid="{53F8CA1B-CE05-BD43-80E1-A4C440398151}" name="Operating Cost Category" dataDxfId="316">
      <calculatedColumnFormula>'Operating Cost Categories'!A20</calculatedColumnFormula>
    </tableColumn>
    <tableColumn id="6" xr3:uid="{349312FC-567E-F348-BB70-6D11037C63E6}" name="Category Details" dataDxfId="315">
      <calculatedColumnFormula>'Operating Cost Categories'!B2</calculatedColumnFormula>
    </tableColumn>
    <tableColumn id="2" xr3:uid="{1DCE92EE-0491-C648-B10A-96A5C3DE23C5}" name="Fiscal Year 1 Cost" dataDxfId="314"/>
    <tableColumn id="3" xr3:uid="{1AAC224A-F851-F643-9DB2-16891BB62782}" name="Fiscal Year 2 Cost" dataDxfId="313"/>
    <tableColumn id="4" xr3:uid="{3CE44CDD-8680-6044-BBA8-0C169309FD17}" name="Fiscal Year 3 Cost" dataDxfId="312"/>
    <tableColumn id="5" xr3:uid="{DF1BA488-819C-734D-AB1D-CCC1C6FB9621}" name="Total Cost" dataDxfId="311">
      <calculatedColumnFormula>SUM(Table13[[#This Row],[Fiscal Year 1 Cost]:[Fiscal Year 3 Cost]])</calculatedColumnFormula>
    </tableColumn>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F104EF-8AE6-9C4B-86A3-AB5213FF3CB5}" name="Table14" displayName="Table14" ref="A36:F50" totalsRowShown="0" headerRowDxfId="310" dataDxfId="309">
  <autoFilter ref="A36:F50" xr:uid="{FFEEDCC3-CCDF-DF43-8084-29F4E121DF5D}"/>
  <tableColumns count="6">
    <tableColumn id="1" xr3:uid="{58BAE1F3-9983-784D-BDB0-6238938B2F89}" name="Operating Cost Category" dataDxfId="308">
      <calculatedColumnFormula>'Operating Cost Categories'!A35</calculatedColumnFormula>
    </tableColumn>
    <tableColumn id="6" xr3:uid="{6A07F0CA-8E1C-EA4B-99ED-AC96CC0AA818}" name="Category Details" dataDxfId="307">
      <calculatedColumnFormula>'Operating Cost Categories'!B2</calculatedColumnFormula>
    </tableColumn>
    <tableColumn id="2" xr3:uid="{6EBA0694-541A-1343-849A-CC8508F87CFB}" name="Fiscal Year 1 Cost" dataDxfId="306"/>
    <tableColumn id="3" xr3:uid="{DD6960A5-794C-634A-9E85-9984CDED380C}" name="Fiscal Year 2 Cost" dataDxfId="305"/>
    <tableColumn id="4" xr3:uid="{3DE88053-C44A-F240-8F2A-449AB2995214}" name="Fiscal Year 3 Cost" dataDxfId="304"/>
    <tableColumn id="5" xr3:uid="{BA001FDD-B075-6144-A153-8BFAB4A31BF5}" name="Total Cost" dataDxfId="303">
      <calculatedColumnFormula>SUM(Table14[[#This Row],[Fiscal Year 1 Cost]:[Fiscal Year 3 Cost]])</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04CB42-2624-194F-8BE3-90C5E38FBB15}" name="Table15" displayName="Table15" ref="A53:F67" totalsRowShown="0" headerRowDxfId="302" dataDxfId="301">
  <autoFilter ref="A53:F67" xr:uid="{A61B9334-E9C3-2C4A-9189-E2E58E76D3E6}"/>
  <tableColumns count="6">
    <tableColumn id="1" xr3:uid="{B2D83C5D-1F4F-9B45-822E-C099DBC91599}" name="Operating Cost Category" dataDxfId="300">
      <calculatedColumnFormula>'Operating Cost Categories'!A50</calculatedColumnFormula>
    </tableColumn>
    <tableColumn id="6" xr3:uid="{FEB1744C-AF05-1A48-B601-28BDC99C54BF}" name="Category Details" dataDxfId="299">
      <calculatedColumnFormula>'Operating Cost Categories'!B2</calculatedColumnFormula>
    </tableColumn>
    <tableColumn id="2" xr3:uid="{16671CCA-24D4-6E4C-AC75-214BFACFB93A}" name="Fiscal Year 1 Cost" dataDxfId="298"/>
    <tableColumn id="3" xr3:uid="{B224C713-6C99-5E44-8FD1-B2C2E9AB8B8A}" name="Fiscal Year 2 Cost" dataDxfId="297"/>
    <tableColumn id="4" xr3:uid="{7A80021A-B710-834C-881F-3BC5F3B42E7B}" name="Fiscal Year 3 Cost" dataDxfId="296"/>
    <tableColumn id="5" xr3:uid="{E105979F-BD01-7346-8777-4CE7E0613E60}" name="Total Cost" dataDxfId="295">
      <calculatedColumnFormula>SUM(Table15[[#This Row],[Fiscal Year 1 Cost]:[Fiscal Year 3 Cost]])</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BB62DF-5A0B-C34E-B455-E6D785561DEF}" name="Table156" displayName="Table156" ref="A70:F84" totalsRowShown="0" headerRowDxfId="294" dataDxfId="293">
  <autoFilter ref="A70:F84" xr:uid="{45DD425A-6F0E-2447-A998-C06AFE0C400B}"/>
  <tableColumns count="6">
    <tableColumn id="1" xr3:uid="{D7193B51-2B8E-E343-A102-51FA260D52BE}" name="Operating Cost Category" dataDxfId="292">
      <calculatedColumnFormula>'Operating Cost Categories'!A2</calculatedColumnFormula>
    </tableColumn>
    <tableColumn id="6" xr3:uid="{CCD3D13A-EC85-0945-A221-1C85A7C982E6}" name="Category Details" dataDxfId="291">
      <calculatedColumnFormula>'Operating Cost Categories'!B2</calculatedColumnFormula>
    </tableColumn>
    <tableColumn id="2" xr3:uid="{B350E26C-7626-0642-9AF6-9EE1AFB81FB5}" name="Fiscal Year 1 Cost" dataDxfId="290"/>
    <tableColumn id="3" xr3:uid="{4FD243F8-0750-064F-8151-AE3C933B170C}" name="Fiscal Year 2 Cost" dataDxfId="289"/>
    <tableColumn id="4" xr3:uid="{C6E9F16E-D0FA-014A-91BE-A0066544E767}" name="Fiscal Year 3 Cost" dataDxfId="288"/>
    <tableColumn id="5" xr3:uid="{718F6E1F-9338-094F-8522-8F92F835F86E}" name="Total Cost" dataDxfId="287">
      <calculatedColumnFormula>SUM(Table156[[#This Row],[Fiscal Year 1 Cost]:[Fiscal Year 3 Cost]])</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B22FF93-5741-1640-B008-87057DDEF251}" name="Table157" displayName="Table157" ref="A87:F101" totalsRowShown="0" headerRowDxfId="286" dataDxfId="285">
  <autoFilter ref="A87:F101" xr:uid="{2EFF778F-5126-944E-B46A-250F74F6F941}"/>
  <tableColumns count="6">
    <tableColumn id="1" xr3:uid="{7A57EE0A-B500-3648-873C-E9FD60BCC9BE}" name="Operating Cost Category" dataDxfId="284">
      <calculatedColumnFormula>'Operating Cost Categories'!A2</calculatedColumnFormula>
    </tableColumn>
    <tableColumn id="6" xr3:uid="{7B543F25-4893-4047-A6B7-BF7F380E4623}" name="Category Details" dataDxfId="283">
      <calculatedColumnFormula>'Operating Cost Categories'!B2</calculatedColumnFormula>
    </tableColumn>
    <tableColumn id="2" xr3:uid="{B2795888-6709-A14C-89BB-F44144B50FCD}" name="Fiscal Year 1 Cost" dataDxfId="282"/>
    <tableColumn id="3" xr3:uid="{BAB2CC02-01DF-B840-B1B3-D8039986CCE9}" name="Fiscal Year 2 Cost" dataDxfId="281"/>
    <tableColumn id="4" xr3:uid="{45340DB4-B92B-3440-B84E-F75F9C899552}" name="Fiscal Year 3 Cost" dataDxfId="280"/>
    <tableColumn id="5" xr3:uid="{C1D0E8BE-7628-E441-8291-2D0CE175EA5D}" name="Total Cost" dataDxfId="279">
      <calculatedColumnFormula>SUM(Table157[[#This Row],[Fiscal Year 1 Cost]:[Fiscal Year 3 Cost]])</calculatedColumnFormula>
    </tableColumn>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E142F68-17AB-1A49-B5BE-C3E0D95B5227}" name="Table159" displayName="Table159" ref="A104:F118" totalsRowShown="0" headerRowDxfId="278" dataDxfId="277">
  <autoFilter ref="A104:F118" xr:uid="{5885D189-5836-6341-BAB2-366307CB1E4E}"/>
  <tableColumns count="6">
    <tableColumn id="1" xr3:uid="{BB2A9945-B96C-EC46-9CEC-93ACF5E9B573}" name="Operating Cost Category" dataDxfId="276">
      <calculatedColumnFormula>'Operating Cost Categories'!A2</calculatedColumnFormula>
    </tableColumn>
    <tableColumn id="6" xr3:uid="{80DC567E-E96F-5243-8757-C45202E831F3}" name="Category Details" dataDxfId="275">
      <calculatedColumnFormula>'Operating Cost Categories'!B2</calculatedColumnFormula>
    </tableColumn>
    <tableColumn id="2" xr3:uid="{AACFFE9F-6294-4F4F-81D5-AF6ACD5B1347}" name="Fiscal Year 1 Cost" dataDxfId="274"/>
    <tableColumn id="3" xr3:uid="{002AA98E-343A-9E46-BB05-D99C80CDBBE0}" name="Fiscal Year 2 Cost" dataDxfId="273"/>
    <tableColumn id="4" xr3:uid="{AA4BE233-3861-C04E-8153-CC77DE4CC1BC}" name="Fiscal Year 3 Cost" dataDxfId="272"/>
    <tableColumn id="5" xr3:uid="{F3B259A2-4034-684C-B091-31B3F4645FEC}" name="Total Cost" dataDxfId="271">
      <calculatedColumnFormula>SUM(Table159[[#This Row],[Fiscal Year 1 Cost]:[Fiscal Year 3 Cost]])</calculatedColumnFormula>
    </tableColumn>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816420-D072-3A4D-A218-FBA5755FA3BB}" name="Table15910" displayName="Table15910" ref="A121:F135" totalsRowShown="0" headerRowDxfId="270" dataDxfId="269">
  <autoFilter ref="A121:F135" xr:uid="{82791AF7-122C-554E-8358-38A819CED79F}"/>
  <tableColumns count="6">
    <tableColumn id="1" xr3:uid="{469D4E61-98D8-4945-90FA-D783E0020E57}" name="Operating Cost Category" dataDxfId="268">
      <calculatedColumnFormula>'Operating Cost Categories'!A2</calculatedColumnFormula>
    </tableColumn>
    <tableColumn id="6" xr3:uid="{BD4A86A2-0EB9-BB49-A062-C36857E422FC}" name="Category Details" dataDxfId="267">
      <calculatedColumnFormula>'Operating Cost Categories'!B2</calculatedColumnFormula>
    </tableColumn>
    <tableColumn id="2" xr3:uid="{BC96B95F-3692-3344-BCEA-6EEBC4E1F70E}" name="Fiscal Year 1 Cost" dataDxfId="266"/>
    <tableColumn id="3" xr3:uid="{DB61B69B-D528-3F4D-9F29-831C1FC1485D}" name="Fiscal Year 2 Cost" dataDxfId="265"/>
    <tableColumn id="4" xr3:uid="{5F79A18F-88ED-FF47-BB94-4634D238C90C}" name="Fiscal Year 3 Cost" dataDxfId="264"/>
    <tableColumn id="5" xr3:uid="{B496F72B-0159-5F40-8708-CF58B355E7F8}" name="Total Cost" dataDxfId="263">
      <calculatedColumnFormula>SUM(Table15910[[#This Row],[Fiscal Year 1 Cost]:[Fiscal Year 3 Cost]])</calculatedColumnFormula>
    </tableColumn>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E140D57-9FBC-5143-9828-CE1C896A125B}" name="Table15911" displayName="Table15911" ref="A138:F152" totalsRowShown="0" headerRowDxfId="262" dataDxfId="261">
  <autoFilter ref="A138:F152" xr:uid="{FADA656C-51FA-9E40-9D9F-743D85B6CFB2}"/>
  <tableColumns count="6">
    <tableColumn id="1" xr3:uid="{4F26CC9B-FEFD-464A-91F3-B97775424355}" name="Operating Cost Category" dataDxfId="260">
      <calculatedColumnFormula>'Operating Cost Categories'!A2</calculatedColumnFormula>
    </tableColumn>
    <tableColumn id="6" xr3:uid="{4CEF3702-54BA-0843-9AA3-5DC579553F50}" name="Category Details" dataDxfId="259">
      <calculatedColumnFormula>'Operating Cost Categories'!B2</calculatedColumnFormula>
    </tableColumn>
    <tableColumn id="2" xr3:uid="{54EA0376-0F28-5C4E-A0BA-417C85008B62}" name="Fiscal Year 1 Cost" dataDxfId="258"/>
    <tableColumn id="3" xr3:uid="{A41D7151-35DC-2F48-BE56-B080D014036E}" name="Fiscal Year 2 Cost" dataDxfId="257"/>
    <tableColumn id="4" xr3:uid="{C85C44D9-63AF-0D4C-A4EF-C8A8E9467F35}" name="Fiscal Year 3 Cost" dataDxfId="256"/>
    <tableColumn id="5" xr3:uid="{C61335F3-B3D0-884D-B865-D96F9BF3805E}" name="Total Cost" dataDxfId="255">
      <calculatedColumnFormula>SUM(Table15911[[#This Row],[Fiscal Year 1 Cost]:[Fiscal Year 3 Cost]])</calculatedColumnFormula>
    </tableColumn>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F4CD043-A0A2-9548-943B-86CF0D661041}" name="Table15912" displayName="Table15912" ref="A155:F169" totalsRowShown="0" headerRowDxfId="254" dataDxfId="253">
  <autoFilter ref="A155:F169" xr:uid="{63880DCA-D096-F94C-8C26-71078FBDD96B}"/>
  <tableColumns count="6">
    <tableColumn id="1" xr3:uid="{1BBF0E66-210F-F44B-B5FA-D7C812E98BED}" name="Operating Cost Category" dataDxfId="252">
      <calculatedColumnFormula>'Operating Cost Categories'!A2</calculatedColumnFormula>
    </tableColumn>
    <tableColumn id="6" xr3:uid="{E65C3E1E-AD71-B547-9B29-1E69E339FE65}" name="Category Details" dataDxfId="251">
      <calculatedColumnFormula>'Operating Cost Categories'!B2</calculatedColumnFormula>
    </tableColumn>
    <tableColumn id="2" xr3:uid="{58045CCF-0CDB-CC43-8A8D-259963312817}" name="Fiscal Year 1 Cost" dataDxfId="250"/>
    <tableColumn id="3" xr3:uid="{123A1742-B6EB-A047-8E7D-3E7475D8A614}" name="Fiscal Year 2 Cost" dataDxfId="249"/>
    <tableColumn id="4" xr3:uid="{93D0D061-66C4-884E-AFD5-9DFBE9D93AA9}" name="Fiscal Year 3 Cost" dataDxfId="248"/>
    <tableColumn id="5" xr3:uid="{331DCEBF-9EC0-9B42-A7B7-E93C9DDEA6AA}" name="Total Cost" dataDxfId="247">
      <calculatedColumnFormula>SUM(Table15912[[#This Row],[Fiscal Year 1 Cost]:[Fiscal Year 3 Cost]])</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92D4E6F-D740-6C4F-BDBA-E0E159EDE075}" name="Table15913" displayName="Table15913" ref="A172:F186" totalsRowShown="0" headerRowDxfId="246" dataDxfId="245">
  <autoFilter ref="A172:F186" xr:uid="{1EC37668-9972-5242-8DF3-9B4E3FF245F0}"/>
  <tableColumns count="6">
    <tableColumn id="1" xr3:uid="{96425142-D3DD-1B4D-856A-C944B9DCF948}" name="Operating Cost Category" dataDxfId="244">
      <calculatedColumnFormula>'Operating Cost Categories'!A155</calculatedColumnFormula>
    </tableColumn>
    <tableColumn id="6" xr3:uid="{0A17A9A1-3CB2-2347-8CCF-5527BC0D0F88}" name="Category Details" dataDxfId="243">
      <calculatedColumnFormula>'Operating Cost Categories'!B2</calculatedColumnFormula>
    </tableColumn>
    <tableColumn id="2" xr3:uid="{8017FFCB-1CA3-134E-87B7-02ED4AEE7265}" name="Fiscal Year 1 Cost" dataDxfId="242"/>
    <tableColumn id="3" xr3:uid="{5DB5EC35-22CB-6C40-A681-35E6580404AE}" name="Fiscal Year 2 Cost" dataDxfId="241"/>
    <tableColumn id="4" xr3:uid="{77C0B5FA-C873-754D-81F7-5464C50D9E55}" name="Fiscal Year 3 Cost" dataDxfId="240"/>
    <tableColumn id="5" xr3:uid="{A2861176-29BF-D04B-A3BB-604EB838B2D8}" name="Total Cost" dataDxfId="239">
      <calculatedColumnFormula>SUM(Table15913[[#This Row],[Fiscal Year 1 Cost]:[Fiscal Year 3 Cost]])</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B611E1D-D8E7-9146-B052-D47F8153FB24}" name="Table15915" displayName="Table15915" ref="A206:F220" totalsRowShown="0" headerRowDxfId="238" dataDxfId="237">
  <autoFilter ref="A206:F220" xr:uid="{F1E3C9D3-33F0-4641-A034-12E8E02D96A3}"/>
  <tableColumns count="6">
    <tableColumn id="1" xr3:uid="{2A62DABD-D1D1-EC42-8CD4-94CFEA38FED3}" name="Operating Cost Category" dataDxfId="236">
      <calculatedColumnFormula>'Operating Cost Categories'!A185</calculatedColumnFormula>
    </tableColumn>
    <tableColumn id="6" xr3:uid="{8EED6FD1-A899-B84E-8CE3-0227115273D7}" name="Category Details" dataDxfId="235">
      <calculatedColumnFormula>'Operating Cost Categories'!B2</calculatedColumnFormula>
    </tableColumn>
    <tableColumn id="2" xr3:uid="{B62101BB-7334-CD49-81A2-9951F8E743F8}" name="Fiscal Year 1 Cost" dataDxfId="234"/>
    <tableColumn id="3" xr3:uid="{A0D4014E-5C18-2143-A950-B1FEB5A6AB95}" name="Fiscal Year 2 Cost" dataDxfId="233"/>
    <tableColumn id="4" xr3:uid="{09E354A2-C823-644C-82F9-EAD0FCAC0420}" name="Fiscal Year 3 Cost" dataDxfId="232"/>
    <tableColumn id="5" xr3:uid="{B9DC82A9-2339-6A48-93A1-332B7ACFF2CD}" name="Total Cost" dataDxfId="231">
      <calculatedColumnFormula>SUM(Table15915[[#This Row],[Fiscal Year 1 Cost]:[Fiscal Year 3 Cost]])</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4D33ADF-B351-294D-8794-9D4DF6270BD9}" name="Table1591519" displayName="Table1591519" ref="A224:F238" totalsRowShown="0" headerRowDxfId="230" dataDxfId="229">
  <autoFilter ref="A224:F238" xr:uid="{F65FA62E-5C0C-D74B-959C-613BADA38B61}"/>
  <tableColumns count="6">
    <tableColumn id="1" xr3:uid="{18515112-65AD-A34C-AEB1-9F0F6BAF8187}" name="Operating Cost Category" dataDxfId="228">
      <calculatedColumnFormula>'Operating Cost Categories'!A203</calculatedColumnFormula>
    </tableColumn>
    <tableColumn id="6" xr3:uid="{AE10ED93-5E6D-1E41-8515-EA821B6937F7}" name="Category Details" dataDxfId="227">
      <calculatedColumnFormula>'Operating Cost Categories'!B2</calculatedColumnFormula>
    </tableColumn>
    <tableColumn id="2" xr3:uid="{4A536BE9-BC6F-224C-B0DF-42FF40C3CF0C}" name="Fiscal Year 1 Cost" dataDxfId="226"/>
    <tableColumn id="3" xr3:uid="{B417A16E-04DB-DB4A-AF07-3E667AC35619}" name="Fiscal Year 2 Cost" dataDxfId="225"/>
    <tableColumn id="4" xr3:uid="{00C4D22D-C85D-A544-B36F-881905AAA0BF}" name="Fiscal Year 3 Cost" dataDxfId="224"/>
    <tableColumn id="5" xr3:uid="{D8286489-10B8-B648-B288-2FEC05013E6B}" name="Total Cost" dataDxfId="223">
      <calculatedColumnFormula>SUM(Table1591519[[#This Row],[Fiscal Year 1 Cost]:[Fiscal Year 3 Cost]])</calculatedColumnFormula>
    </tableColumn>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5016A4-1A76-4948-91EC-0039D5EE40E5}" name="Table159151920" displayName="Table159151920" ref="A241:F255" totalsRowShown="0" headerRowDxfId="222" dataDxfId="221">
  <autoFilter ref="A241:F255" xr:uid="{B6129A3B-5F8C-1B42-AA0E-A13032E4638C}"/>
  <tableColumns count="6">
    <tableColumn id="1" xr3:uid="{9A09A4A4-D26F-4643-96F9-419D308C8896}" name="Operating Cost Category" dataDxfId="220">
      <calculatedColumnFormula>'Operating Cost Categories'!A220</calculatedColumnFormula>
    </tableColumn>
    <tableColumn id="6" xr3:uid="{72942B7A-1C33-454E-936E-6C69794B8067}" name="Category Details" dataDxfId="219">
      <calculatedColumnFormula>'Operating Cost Categories'!B2</calculatedColumnFormula>
    </tableColumn>
    <tableColumn id="2" xr3:uid="{1046645A-98CF-994A-84B9-B24DC403881E}" name="Fiscal Year 1 Cost" dataDxfId="218"/>
    <tableColumn id="3" xr3:uid="{59DC0347-62C7-9B43-A881-576CE46C2CDC}" name="Fiscal Year 2 Cost" dataDxfId="217"/>
    <tableColumn id="4" xr3:uid="{31DCC770-B729-9E44-8825-ED98A16F2872}" name="Fiscal Year 3 Cost" dataDxfId="216"/>
    <tableColumn id="5" xr3:uid="{5C68EA72-73EA-2145-81AF-FD316D99DD9F}" name="Total Cost" dataDxfId="215">
      <calculatedColumnFormula>SUM(Table159151920[[#This Row],[Fiscal Year 1 Cost]:[Fiscal Year 3 Cost]])</calculatedColumnFormula>
    </tableColumn>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57D0BEB-7F7B-5947-93C8-623CEB4A68FA}" name="Table159151921" displayName="Table159151921" ref="A258:F272" totalsRowShown="0" headerRowDxfId="214" dataDxfId="213">
  <autoFilter ref="A258:F272" xr:uid="{AEEE8112-F09B-E241-A4BA-1A266C01274C}"/>
  <tableColumns count="6">
    <tableColumn id="1" xr3:uid="{54C08C37-F0A3-1C4D-8A47-9CFE9AC44B8E}" name="Operating Cost Category" dataDxfId="212">
      <calculatedColumnFormula>'Operating Cost Categories'!A237</calculatedColumnFormula>
    </tableColumn>
    <tableColumn id="6" xr3:uid="{700C1ED8-AF97-3A45-8E78-F1713454A800}" name="Category Details" dataDxfId="211">
      <calculatedColumnFormula>'Operating Cost Categories'!B2</calculatedColumnFormula>
    </tableColumn>
    <tableColumn id="2" xr3:uid="{08BDAB5B-32AE-DC49-B946-679F65F62F8A}" name="Fiscal Year 1 Cost" dataDxfId="210"/>
    <tableColumn id="3" xr3:uid="{6592F1C5-5E4D-464E-A2F2-9048E8F1BD6C}" name="Fiscal Year 2 Cost" dataDxfId="209"/>
    <tableColumn id="4" xr3:uid="{54EBA0B5-39F3-7E4B-BEF8-1CB38A933792}" name="Fiscal Year 3 Cost" dataDxfId="208"/>
    <tableColumn id="5" xr3:uid="{14EF82F5-A351-E34F-88B2-F54B861914C8}" name="Total Cost" dataDxfId="207">
      <calculatedColumnFormula>SUM(Table159151921[[#This Row],[Fiscal Year 1 Cost]:[Fiscal Year 3 Cost]])</calculatedColumnFormula>
    </tableColumn>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B46A4B5-8357-BE48-94C1-5419FF867D15}" name="Table159151922" displayName="Table159151922" ref="A275:F289" totalsRowShown="0" headerRowDxfId="206" dataDxfId="205">
  <autoFilter ref="A275:F289" xr:uid="{4C60E07C-5ECE-8249-BF0C-415C968643F9}"/>
  <tableColumns count="6">
    <tableColumn id="1" xr3:uid="{42B70249-FA30-5444-85BB-9EDA6958847F}" name="Operating Cost Category" dataDxfId="204">
      <calculatedColumnFormula>'Operating Cost Categories'!A254</calculatedColumnFormula>
    </tableColumn>
    <tableColumn id="6" xr3:uid="{86567BEB-EF71-7C4D-9127-01A8BB20F86D}" name="Category Details" dataDxfId="203">
      <calculatedColumnFormula>'Operating Cost Categories'!B2</calculatedColumnFormula>
    </tableColumn>
    <tableColumn id="2" xr3:uid="{EA951EC4-92AF-5946-9958-C240A710A504}" name="Fiscal Year 1 Cost" dataDxfId="202"/>
    <tableColumn id="3" xr3:uid="{606F38AE-DFEE-D74A-AC6F-9D494E11209A}" name="Fiscal Year 2 Cost" dataDxfId="201"/>
    <tableColumn id="4" xr3:uid="{4D7248A2-3898-8A44-B940-55CBDFFC524C}" name="Fiscal Year 3 Cost" dataDxfId="200"/>
    <tableColumn id="5" xr3:uid="{44393AB1-52B8-6944-AC3E-6B8D7D2FE600}" name="Total Cost" dataDxfId="199">
      <calculatedColumnFormula>SUM(Table159151922[[#This Row],[Fiscal Year 1 Cost]:[Fiscal Year 3 Cost]])</calculatedColumnFormula>
    </tableColumn>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77CC11-4F79-FD45-A579-8AF04B864683}" name="Table159151923" displayName="Table159151923" ref="A292:F306" totalsRowShown="0" headerRowDxfId="198" dataDxfId="197">
  <autoFilter ref="A292:F306" xr:uid="{EC594C4C-2FA5-A346-B77D-AF9839168C76}"/>
  <tableColumns count="6">
    <tableColumn id="1" xr3:uid="{F7F9C6A7-B4B6-5E40-9D02-3D002D094470}" name="Operating Cost Category" dataDxfId="196">
      <calculatedColumnFormula>'Operating Cost Categories'!A271</calculatedColumnFormula>
    </tableColumn>
    <tableColumn id="6" xr3:uid="{0DAEED8E-EE45-E448-ACDF-75C2AE9286EA}" name="Category Details" dataDxfId="195">
      <calculatedColumnFormula>'Operating Cost Categories'!B2</calculatedColumnFormula>
    </tableColumn>
    <tableColumn id="2" xr3:uid="{E5AB30BE-F61E-544D-9994-FF24BB6AB44C}" name="Fiscal Year 1 Cost" dataDxfId="194"/>
    <tableColumn id="3" xr3:uid="{21F53334-CBA1-2A44-8B0D-465AA5986CCF}" name="Fiscal Year 2 Cost" dataDxfId="193"/>
    <tableColumn id="4" xr3:uid="{94BF92EC-9B10-034C-A7FA-4CB5FA748F48}" name="Fiscal Year 3 Cost" dataDxfId="192"/>
    <tableColumn id="5" xr3:uid="{9D993DF3-1ED2-5945-B5D8-C1E6B734CB84}" name="Total Cost" dataDxfId="191">
      <calculatedColumnFormula>SUM(Table159151923[[#This Row],[Fiscal Year 1 Cost]:[Fiscal Year 3 Cost]])</calculatedColumnFormula>
    </tableColumn>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4BC2639-5D87-4047-84A2-CDE62657C40E}" name="Table159151924" displayName="Table159151924" ref="A309:F323" totalsRowShown="0" headerRowDxfId="190" dataDxfId="189">
  <autoFilter ref="A309:F323" xr:uid="{EC72AE93-0521-4742-89D9-29327F11424C}"/>
  <tableColumns count="6">
    <tableColumn id="1" xr3:uid="{1A8A8EC3-30F8-9140-B95B-816ED98FA832}" name="Operating Cost Category" dataDxfId="188">
      <calculatedColumnFormula>'Operating Cost Categories'!A288</calculatedColumnFormula>
    </tableColumn>
    <tableColumn id="6" xr3:uid="{75039E13-ACBD-AF40-B921-C857080BBE8B}" name="Category Details" dataDxfId="187">
      <calculatedColumnFormula>'Operating Cost Categories'!B2</calculatedColumnFormula>
    </tableColumn>
    <tableColumn id="2" xr3:uid="{B86E908E-BA15-B741-8F9A-85C66877EE9E}" name="Fiscal Year 1 Cost" dataDxfId="186"/>
    <tableColumn id="3" xr3:uid="{6616A3B8-1046-9F46-9188-6852CEC486AF}" name="Fiscal Year 2 Cost" dataDxfId="185"/>
    <tableColumn id="4" xr3:uid="{41BD1100-6D40-B942-A46A-21401F2B66CA}" name="Fiscal Year 3 Cost" dataDxfId="184"/>
    <tableColumn id="5" xr3:uid="{04FAADD3-4226-B749-BFDF-D599E425A352}" name="Total Cost" dataDxfId="183">
      <calculatedColumnFormula>SUM(Table159151924[[#This Row],[Fiscal Year 1 Cost]:[Fiscal Year 3 Cost]])</calculatedColumnFormula>
    </tableColumn>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07F576-D1D4-CF40-88E8-0D0CDBBBF517}" name="Table159151925" displayName="Table159151925" ref="A326:F340" totalsRowShown="0" headerRowDxfId="182" dataDxfId="181">
  <autoFilter ref="A326:F340" xr:uid="{7AEEB311-C39A-7643-B095-7EAEC702391D}"/>
  <tableColumns count="6">
    <tableColumn id="1" xr3:uid="{25480E48-EF98-5B45-8462-FF24B0DD770E}" name="Operating Cost Category" dataDxfId="180">
      <calculatedColumnFormula>'Operating Cost Categories'!A305</calculatedColumnFormula>
    </tableColumn>
    <tableColumn id="6" xr3:uid="{452AE604-F28C-0C4E-A94F-F125FA511F5D}" name="Category Details" dataDxfId="179">
      <calculatedColumnFormula>'Operating Cost Categories'!B2</calculatedColumnFormula>
    </tableColumn>
    <tableColumn id="2" xr3:uid="{1F09DB30-0080-7749-AACB-662148E365EF}" name="Fiscal Year 1 Cost" dataDxfId="178"/>
    <tableColumn id="3" xr3:uid="{BD572AAD-5A47-854A-8444-BF3271F756F4}" name="Fiscal Year 2 Cost" dataDxfId="177"/>
    <tableColumn id="4" xr3:uid="{71D11FF1-3453-C743-8BD2-FB358856D6A2}" name="Fiscal Year 3 Cost" dataDxfId="176"/>
    <tableColumn id="5" xr3:uid="{B6690F13-D62D-5846-B9AE-6A2DC269D17D}" name="Total Cost" dataDxfId="175">
      <calculatedColumnFormula>SUM(Table159151925[[#This Row],[Fiscal Year 1 Cost]:[Fiscal Year 3 Cost]])</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B133679-4D1F-464D-9346-140ABD31509F}" name="Table159151926" displayName="Table159151926" ref="A343:F357" totalsRowShown="0" headerRowDxfId="174" dataDxfId="173">
  <autoFilter ref="A343:F357" xr:uid="{EA4669A5-8094-C54B-9B9F-868DEA6C5B00}"/>
  <tableColumns count="6">
    <tableColumn id="1" xr3:uid="{983B76E7-24FC-D748-8C7F-179AB9A52F44}" name="Operating Cost Category" dataDxfId="172">
      <calculatedColumnFormula>'Operating Cost Categories'!A322</calculatedColumnFormula>
    </tableColumn>
    <tableColumn id="6" xr3:uid="{CA90865C-C39C-F34F-B106-2AF14C76F0B7}" name="Category Details" dataDxfId="171">
      <calculatedColumnFormula>'Operating Cost Categories'!B2</calculatedColumnFormula>
    </tableColumn>
    <tableColumn id="2" xr3:uid="{C232135D-E4D0-6C40-8A57-EA0CC352FC8A}" name="Fiscal Year 1 Cost" dataDxfId="170"/>
    <tableColumn id="3" xr3:uid="{4D712D52-62AD-BC41-AD1F-0518076F2695}" name="Fiscal Year 2 Cost" dataDxfId="169"/>
    <tableColumn id="4" xr3:uid="{0620DE2A-6ABF-A24D-9694-99E13984676B}" name="Fiscal Year 3 Cost" dataDxfId="168"/>
    <tableColumn id="5" xr3:uid="{ED3DDBB5-6273-5D4C-A779-58D3EC3B1BB3}" name="Total Cost" dataDxfId="167">
      <calculatedColumnFormula>SUM(Table159151926[[#This Row],[Fiscal Year 1 Cost]:[Fiscal Year 3 Cost]])</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6B753C0-5E7E-494F-9966-21041925071F}" name="Table159151927" displayName="Table159151927" ref="A360:F374" totalsRowShown="0" headerRowDxfId="166" dataDxfId="165">
  <autoFilter ref="A360:F374" xr:uid="{E7D866B1-E958-9F4B-8B01-4FFE045C5CD5}"/>
  <tableColumns count="6">
    <tableColumn id="1" xr3:uid="{5C76D959-AF9C-6745-AAC9-00557B8563CB}" name="Operating Cost Category" dataDxfId="164">
      <calculatedColumnFormula>'Operating Cost Categories'!A339</calculatedColumnFormula>
    </tableColumn>
    <tableColumn id="6" xr3:uid="{FEC08D19-647A-C54F-8AA2-06A6C9574E12}" name="Category Details" dataDxfId="163">
      <calculatedColumnFormula>'Operating Cost Categories'!B2</calculatedColumnFormula>
    </tableColumn>
    <tableColumn id="2" xr3:uid="{6EAD7206-2BD0-DF4E-8085-7144116509EE}" name="Fiscal Year 1 Cost" dataDxfId="162"/>
    <tableColumn id="3" xr3:uid="{B276A00B-5EB9-8440-9C48-B27173DE9055}" name="Fiscal Year 2 Cost" dataDxfId="161"/>
    <tableColumn id="4" xr3:uid="{8F3C584F-4FD6-AD42-97C9-5D8BFE9F88B2}" name="Fiscal Year 3 Cost" dataDxfId="160"/>
    <tableColumn id="5" xr3:uid="{528947AC-99C1-4748-A817-D97357496942}" name="Total Cost" dataDxfId="159">
      <calculatedColumnFormula>SUM(Table159151927[[#This Row],[Fiscal Year 1 Cost]:[Fiscal Year 3 Cost]])</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B17F461-7FAB-1D4A-8557-6CA63F65D85D}" name="Table159151928" displayName="Table159151928" ref="A377:F391" totalsRowShown="0" headerRowDxfId="158" dataDxfId="157">
  <autoFilter ref="A377:F391" xr:uid="{D0921249-9825-F44A-B94C-213B76E98B05}"/>
  <tableColumns count="6">
    <tableColumn id="1" xr3:uid="{1DAEB669-0EF3-A546-B404-00E779CFF92E}" name="Operating Cost Category" dataDxfId="156">
      <calculatedColumnFormula>'Operating Cost Categories'!A356</calculatedColumnFormula>
    </tableColumn>
    <tableColumn id="6" xr3:uid="{21AEC9C3-84B3-D745-BAD6-4CA6093483A5}" name="Category Details" dataDxfId="155">
      <calculatedColumnFormula>'Operating Cost Categories'!B2</calculatedColumnFormula>
    </tableColumn>
    <tableColumn id="2" xr3:uid="{1A7555F1-B36E-3046-9708-931476378BB5}" name="Fiscal Year 1 Cost" dataDxfId="154"/>
    <tableColumn id="3" xr3:uid="{6648CBFA-B356-1545-B335-E694F628AFB6}" name="Fiscal Year 2 Cost" dataDxfId="153"/>
    <tableColumn id="4" xr3:uid="{4C4D0E12-0DEE-994D-8B0F-A42FA93FF184}" name="Fiscal Year 3 Cost" dataDxfId="152"/>
    <tableColumn id="5" xr3:uid="{978AB769-42E4-6E4F-9B1F-9F28F27CC725}" name="Total Cost" dataDxfId="151">
      <calculatedColumnFormula>SUM(Table159151928[[#This Row],[Fiscal Year 1 Cost]:[Fiscal Year 3 Cost]])</calculatedColumnFormula>
    </tableColumn>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1D06FDE-1C24-C54E-BEDE-D4098848C4E0}" name="Table159151929" displayName="Table159151929" ref="A394:F408" totalsRowShown="0" headerRowDxfId="150" dataDxfId="149">
  <autoFilter ref="A394:F408" xr:uid="{A8650982-D89B-DD48-903B-C03C4E3D2558}"/>
  <tableColumns count="6">
    <tableColumn id="1" xr3:uid="{0FA2987F-622C-B84B-8BAF-2D3673EE6F44}" name="Operating Cost Category" dataDxfId="148">
      <calculatedColumnFormula>'Operating Cost Categories'!A373</calculatedColumnFormula>
    </tableColumn>
    <tableColumn id="6" xr3:uid="{85F7E327-8AAD-9245-AA90-8863DBCDD9D4}" name="Category Details" dataDxfId="147">
      <calculatedColumnFormula>'Operating Cost Categories'!B2</calculatedColumnFormula>
    </tableColumn>
    <tableColumn id="2" xr3:uid="{46A9580F-9B7A-B745-91AA-D111744ACAE8}" name="Fiscal Year 1 Cost" dataDxfId="146"/>
    <tableColumn id="3" xr3:uid="{431723D2-C3DB-624C-B907-7C8CC1831504}" name="Fiscal Year 2 Cost" dataDxfId="145"/>
    <tableColumn id="4" xr3:uid="{66F2B6CE-56CA-A940-9456-11A44FD6F8FB}" name="Fiscal Year 3 Cost" dataDxfId="144"/>
    <tableColumn id="5" xr3:uid="{D0C1EEC2-0E2D-FD4C-B794-65D8534F1B22}" name="Total Cost" dataDxfId="143">
      <calculatedColumnFormula>SUM(Table159151929[[#This Row],[Fiscal Year 1 Cost]:[Fiscal Year 3 Cost]])</calculatedColumnFormula>
    </tableColumn>
  </tableColumns>
  <tableStyleInfo name="TableStyleMedium1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93EC5F3-A7CD-1341-AE00-C037447D8E03}" name="Table159151930" displayName="Table159151930" ref="A411:F425" totalsRowShown="0" headerRowDxfId="142" dataDxfId="141">
  <autoFilter ref="A411:F425" xr:uid="{164F5D24-C3D9-0F45-AA65-C569D4CA0D04}"/>
  <tableColumns count="6">
    <tableColumn id="1" xr3:uid="{B9F29953-F424-654E-AF56-FD71B95B0105}" name="Operating Cost Category" dataDxfId="140">
      <calculatedColumnFormula>'Operating Cost Categories'!A390</calculatedColumnFormula>
    </tableColumn>
    <tableColumn id="6" xr3:uid="{4F6493B8-DE12-0148-A4BF-BB4B9CFEF891}" name="Category Details" dataDxfId="139">
      <calculatedColumnFormula>'Operating Cost Categories'!B2</calculatedColumnFormula>
    </tableColumn>
    <tableColumn id="2" xr3:uid="{AA2A556B-852B-B345-88F1-2286C34F9420}" name="Fiscal Year 1 Cost" dataDxfId="138"/>
    <tableColumn id="3" xr3:uid="{D841CB7F-F0D9-8E48-A3C8-B7DE623E90B1}" name="Fiscal Year 2 Cost" dataDxfId="137"/>
    <tableColumn id="4" xr3:uid="{8D39C019-BB59-D74B-8382-2C2D2A66D2CA}" name="Fiscal Year 3 Cost" dataDxfId="136"/>
    <tableColumn id="5" xr3:uid="{55A9B0F2-C4B0-1D4A-87C0-449301B5BCCA}" name="Total Cost" dataDxfId="135">
      <calculatedColumnFormula>SUM(Table159151930[[#This Row],[Fiscal Year 1 Cost]:[Fiscal Year 3 Cost]])</calculatedColumnFormula>
    </tableColumn>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F7B42B6-3F87-514E-AB91-AE9322689930}" name="Table159151931" displayName="Table159151931" ref="A428:F442" totalsRowShown="0" headerRowDxfId="134" dataDxfId="133">
  <autoFilter ref="A428:F442" xr:uid="{15CB3DB0-FAF5-9A42-8FD4-5001F16846A6}"/>
  <tableColumns count="6">
    <tableColumn id="1" xr3:uid="{86362A4A-8230-4D4D-AE49-D59812360278}" name="Operating Cost Category" dataDxfId="132">
      <calculatedColumnFormula>'Operating Cost Categories'!A407</calculatedColumnFormula>
    </tableColumn>
    <tableColumn id="6" xr3:uid="{01E5ABC6-18AC-6A41-9D13-176446F54C2C}" name="Category Details" dataDxfId="131">
      <calculatedColumnFormula>'Operating Cost Categories'!B2</calculatedColumnFormula>
    </tableColumn>
    <tableColumn id="2" xr3:uid="{B4DC82CF-F415-E947-B8AF-9D0D883C6BB1}" name="Fiscal Year 1 Cost" dataDxfId="130"/>
    <tableColumn id="3" xr3:uid="{F7127A02-B96C-8248-808F-6841237AA203}" name="Fiscal Year 2 Cost" dataDxfId="129"/>
    <tableColumn id="4" xr3:uid="{CBB07700-8BEA-C641-84E2-17CB7F8558E7}" name="Fiscal Year 3 Cost" dataDxfId="128"/>
    <tableColumn id="5" xr3:uid="{A523E2B2-EBC6-1B43-86A6-2BF753B04FD3}" name="Total Cost" dataDxfId="127">
      <calculatedColumnFormula>SUM(Table159151931[[#This Row],[Fiscal Year 1 Cost]:[Fiscal Year 3 Cost]])</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97822E8-2659-8E43-9FC6-83017F9BE250}" name="Table159151932" displayName="Table159151932" ref="A445:F459" totalsRowShown="0" headerRowDxfId="126" dataDxfId="125">
  <autoFilter ref="A445:F459" xr:uid="{585C14FF-B984-CF4F-914C-4DD11F71AD03}"/>
  <tableColumns count="6">
    <tableColumn id="1" xr3:uid="{8006BC9A-DE28-A34D-93D4-7578A6F110EF}" name="Operating Cost Category" dataDxfId="124">
      <calculatedColumnFormula>'Operating Cost Categories'!A424</calculatedColumnFormula>
    </tableColumn>
    <tableColumn id="6" xr3:uid="{BCC7480E-06C1-BF40-A3C0-A354CDF525B1}" name="Category Details" dataDxfId="123">
      <calculatedColumnFormula>'Operating Cost Categories'!B2</calculatedColumnFormula>
    </tableColumn>
    <tableColumn id="2" xr3:uid="{BAAC6C70-9558-1441-BABA-E5CBDE541A7E}" name="Fiscal Year 1 Cost" dataDxfId="122"/>
    <tableColumn id="3" xr3:uid="{A9436A7C-05BA-C54E-B97C-206952AE5153}" name="Fiscal Year 2 Cost" dataDxfId="121"/>
    <tableColumn id="4" xr3:uid="{1EC87C64-F566-B14C-A8E0-579460B18239}" name="Fiscal Year 3 Cost" dataDxfId="120"/>
    <tableColumn id="5" xr3:uid="{674857D5-8595-AB40-B241-72347C7E961D}" name="Total Cost" dataDxfId="119">
      <calculatedColumnFormula>SUM(Table159151932[[#This Row],[Fiscal Year 1 Cost]:[Fiscal Year 3 Cost]])</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C391217-E7BF-1A43-A675-622426CE5DD7}" name="Table159151933" displayName="Table159151933" ref="A462:F476" totalsRowShown="0" headerRowDxfId="118" dataDxfId="117">
  <autoFilter ref="A462:F476" xr:uid="{9F6FA45D-0F44-DC49-A271-A43CBD6CB6B8}"/>
  <tableColumns count="6">
    <tableColumn id="1" xr3:uid="{3FCAE947-12FD-544F-BE1C-3B65B70D6DDE}" name="Operating Cost Category" dataDxfId="116">
      <calculatedColumnFormula>'Operating Cost Categories'!A441</calculatedColumnFormula>
    </tableColumn>
    <tableColumn id="6" xr3:uid="{881160D1-810A-FF44-AA77-ED6570F60801}" name="Category Details" dataDxfId="115">
      <calculatedColumnFormula>'Operating Cost Categories'!B2</calculatedColumnFormula>
    </tableColumn>
    <tableColumn id="2" xr3:uid="{7EB8BFEF-4611-F54A-B6C1-F649D2E93B9F}" name="Fiscal Year 1 Cost" dataDxfId="114"/>
    <tableColumn id="3" xr3:uid="{133C294C-07B4-9F49-8E4F-752EE1BBE37C}" name="Fiscal Year 2 Cost" dataDxfId="113"/>
    <tableColumn id="4" xr3:uid="{A011C32B-115D-3645-B248-2F5668916019}" name="Fiscal Year 3 Cost" dataDxfId="112"/>
    <tableColumn id="5" xr3:uid="{902FBD65-3EDD-2D44-84DA-0B93FE29563C}" name="Total Cost" dataDxfId="111">
      <calculatedColumnFormula>SUM(Table159151933[[#This Row],[Fiscal Year 1 Cost]:[Fiscal Year 3 Cost]])</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55B8F8E-6339-224B-8AC1-CF0BA9AE98F6}" name="Table159151934" displayName="Table159151934" ref="A479:F493" totalsRowShown="0" headerRowDxfId="110" dataDxfId="109">
  <autoFilter ref="A479:F493" xr:uid="{85C8AAA6-1B39-2442-B9E5-4D3C6EC661D0}"/>
  <tableColumns count="6">
    <tableColumn id="1" xr3:uid="{39FF23CD-E230-6947-8683-5CD6E88AB7AC}" name="Operating Cost Category" dataDxfId="108">
      <calculatedColumnFormula>'Operating Cost Categories'!A458</calculatedColumnFormula>
    </tableColumn>
    <tableColumn id="6" xr3:uid="{7352CBE3-7E52-C94A-89C3-33E37D5B6ACC}" name="Category Details" dataDxfId="107">
      <calculatedColumnFormula>'Operating Cost Categories'!B2</calculatedColumnFormula>
    </tableColumn>
    <tableColumn id="2" xr3:uid="{3CF2E045-A59F-C94D-96FD-075DC2B5BF33}" name="Fiscal Year 1 Cost" dataDxfId="106"/>
    <tableColumn id="3" xr3:uid="{612A45FC-A9D7-5445-A386-801F37A43F01}" name="Fiscal Year 2 Cost" dataDxfId="105"/>
    <tableColumn id="4" xr3:uid="{301A960F-FDA9-6742-A226-2A03430B5328}" name="Fiscal Year 3 Cost" dataDxfId="104"/>
    <tableColumn id="5" xr3:uid="{7360892C-84B2-1647-93CF-08041572A53E}" name="Total Cost" dataDxfId="103">
      <calculatedColumnFormula>SUM(Table159151934[[#This Row],[Fiscal Year 1 Cost]:[Fiscal Year 3 Cost]])</calculatedColumnFormula>
    </tableColumn>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6EAB478-1744-D44B-A93D-07411E6DA788}" name="Table159151935" displayName="Table159151935" ref="A496:F510" totalsRowShown="0" headerRowDxfId="102" dataDxfId="101">
  <autoFilter ref="A496:F510" xr:uid="{90287EF9-2586-E643-8E02-15106EE5A6C9}"/>
  <tableColumns count="6">
    <tableColumn id="1" xr3:uid="{D5F3443F-B97D-DF42-BB75-84AF7E9A8B7D}" name="Operating Cost Category" dataDxfId="100">
      <calculatedColumnFormula>'Operating Cost Categories'!A475</calculatedColumnFormula>
    </tableColumn>
    <tableColumn id="6" xr3:uid="{B25182EF-D332-F445-9730-7EE0FE373096}" name="Category Details" dataDxfId="99">
      <calculatedColumnFormula>'Operating Cost Categories'!B2</calculatedColumnFormula>
    </tableColumn>
    <tableColumn id="2" xr3:uid="{349B760C-C4D1-1A43-BD4B-2512E745598F}" name="Fiscal Year 1 Cost" dataDxfId="98"/>
    <tableColumn id="3" xr3:uid="{B33726AD-58E1-CF4A-8BAC-1D390DA55BE1}" name="Fiscal Year 2 Cost" dataDxfId="97"/>
    <tableColumn id="4" xr3:uid="{68383D92-2A38-6843-9212-9280FE27E7D5}" name="Fiscal Year 3 Cost" dataDxfId="96"/>
    <tableColumn id="5" xr3:uid="{BF06C757-D3DB-3D49-91EA-15513A802A53}" name="Total Cost" dataDxfId="95">
      <calculatedColumnFormula>SUM(Table159151935[[#This Row],[Fiscal Year 1 Cost]:[Fiscal Year 3 Cost]])</calculatedColumnFormula>
    </tableColumn>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E0BA93D-9A3E-804B-84CB-B774070CC09E}" name="Table159151936" displayName="Table159151936" ref="A513:F527" totalsRowShown="0" headerRowDxfId="94" dataDxfId="93">
  <autoFilter ref="A513:F527" xr:uid="{66016C42-F084-A948-ADC8-2A5D9B9C15B9}"/>
  <tableColumns count="6">
    <tableColumn id="1" xr3:uid="{1B561D9E-151F-784E-BAEB-024FCE4749E9}" name="Operating Cost Category" dataDxfId="92">
      <calculatedColumnFormula>'Operating Cost Categories'!A492</calculatedColumnFormula>
    </tableColumn>
    <tableColumn id="6" xr3:uid="{680DFEB6-6710-D941-8477-D6BFF0A08122}" name="Category Details" dataDxfId="91">
      <calculatedColumnFormula>'Operating Cost Categories'!B2</calculatedColumnFormula>
    </tableColumn>
    <tableColumn id="2" xr3:uid="{9D279747-9D2E-974D-A76C-11C3A95FE455}" name="Fiscal Year 1 Cost" dataDxfId="90"/>
    <tableColumn id="3" xr3:uid="{7631AF35-F125-614A-9233-48194D0A0FB3}" name="Fiscal Year 2 Cost" dataDxfId="89"/>
    <tableColumn id="4" xr3:uid="{A2136E1A-F12A-B34E-8117-E8E7327EE019}" name="Fiscal Year 3 Cost" dataDxfId="88"/>
    <tableColumn id="5" xr3:uid="{F4B2C1BE-CFFE-8641-B96D-CA7AD69CA48B}" name="Total Cost" dataDxfId="87">
      <calculatedColumnFormula>SUM(Table159151936[[#This Row],[Fiscal Year 1 Cost]:[Fiscal Year 3 Cost]])</calculatedColumnFormula>
    </tableColumn>
  </tableColumns>
  <tableStyleInfo name="TableStyleMedium1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B586200-7CC4-DA45-8687-8D966E532832}" name="Table159151937" displayName="Table159151937" ref="A530:F544" totalsRowShown="0" headerRowDxfId="86" dataDxfId="85">
  <autoFilter ref="A530:F544" xr:uid="{5C887CFA-DAB8-B04B-87B5-6FB036AFE9B2}"/>
  <tableColumns count="6">
    <tableColumn id="1" xr3:uid="{FF1F534C-112F-0E46-A72A-579D6F61B593}" name="Operating Cost Category" dataDxfId="84">
      <calculatedColumnFormula>'Operating Cost Categories'!A509</calculatedColumnFormula>
    </tableColumn>
    <tableColumn id="6" xr3:uid="{5726AC92-1A7A-654F-9480-8D1DEF884E4E}" name="Category Details" dataDxfId="83">
      <calculatedColumnFormula>'Operating Cost Categories'!B2</calculatedColumnFormula>
    </tableColumn>
    <tableColumn id="2" xr3:uid="{4F727C23-93C4-764F-8B6F-0AACC82734B1}" name="Fiscal Year 1 Cost" dataDxfId="82"/>
    <tableColumn id="3" xr3:uid="{1A527BE6-7035-EE4F-8244-BA2CD040C7DC}" name="Fiscal Year 2 Cost" dataDxfId="81"/>
    <tableColumn id="4" xr3:uid="{3DEB7157-45A3-114C-AA42-BE4C2A48CD5E}" name="Fiscal Year 3 Cost" dataDxfId="80"/>
    <tableColumn id="5" xr3:uid="{14A848BE-3A4D-AE4B-92E6-C95752A94125}" name="Total Cost" dataDxfId="79">
      <calculatedColumnFormula>SUM(Table159151937[[#This Row],[Fiscal Year 1 Cost]:[Fiscal Year 3 Cost]])</calculatedColumnFormula>
    </tableColumn>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E524FEF-F9E0-C04F-BB91-709453BE7E1D}" name="Table159151938" displayName="Table159151938" ref="A547:F561" totalsRowShown="0" headerRowDxfId="78" dataDxfId="77">
  <autoFilter ref="A547:F561" xr:uid="{A3EB7DCE-A82C-314B-A999-B7C51EB29F28}"/>
  <tableColumns count="6">
    <tableColumn id="1" xr3:uid="{9FB616CB-9EE9-1642-B78F-61D048627201}" name="Operating Cost Category" dataDxfId="76">
      <calculatedColumnFormula>'Operating Cost Categories'!A526</calculatedColumnFormula>
    </tableColumn>
    <tableColumn id="6" xr3:uid="{FD0003DA-5CFF-A845-9BF5-C4795D35FF5B}" name="Category Details" dataDxfId="75">
      <calculatedColumnFormula>'Operating Cost Categories'!B2</calculatedColumnFormula>
    </tableColumn>
    <tableColumn id="2" xr3:uid="{441012BC-73D1-A44D-B7B3-BDB842310CF3}" name="Fiscal Year 1 Cost" dataDxfId="74"/>
    <tableColumn id="3" xr3:uid="{C36B3A15-4075-5F45-9EA0-11EEEEC29E2D}" name="Fiscal Year 2 Cost" dataDxfId="73"/>
    <tableColumn id="4" xr3:uid="{ECC26E3C-38F4-824A-982F-9EB83352D622}" name="Fiscal Year 3 Cost" dataDxfId="72"/>
    <tableColumn id="5" xr3:uid="{E950C6D6-53AD-D244-B615-EEFCFA8F6E10}" name="Total Cost" dataDxfId="71">
      <calculatedColumnFormula>SUM(Table159151938[[#This Row],[Fiscal Year 1 Cost]:[Fiscal Year 3 Cost]])</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AD2D491-E7AB-C44B-97A8-5958D2A862D9}" name="Table15915193839" displayName="Table15915193839" ref="A564:F578" totalsRowShown="0" headerRowDxfId="70" dataDxfId="69">
  <autoFilter ref="A564:F578" xr:uid="{EE30A85E-B234-5E45-987D-238BAE9740E7}"/>
  <tableColumns count="6">
    <tableColumn id="1" xr3:uid="{A3C234C1-9D6F-584B-899F-22CB4F6797BC}" name="Operating Cost Category" dataDxfId="68">
      <calculatedColumnFormula>'Operating Cost Categories'!A543</calculatedColumnFormula>
    </tableColumn>
    <tableColumn id="6" xr3:uid="{2436AC10-7BC4-BA4F-8FC2-E56BC61E73BA}" name="Category Details" dataDxfId="67">
      <calculatedColumnFormula>'Operating Cost Categories'!B19</calculatedColumnFormula>
    </tableColumn>
    <tableColumn id="2" xr3:uid="{F7D5CF2C-AD20-0742-9AF8-83B21402EA5C}" name="Fiscal Year 1 Cost" dataDxfId="66"/>
    <tableColumn id="3" xr3:uid="{E6BE39C4-153B-7B42-9F63-3B29DB865B0B}" name="Fiscal Year 2 Cost" dataDxfId="65"/>
    <tableColumn id="4" xr3:uid="{B769D582-175C-DD48-854A-3F5958927F2B}" name="Fiscal Year 3 Cost" dataDxfId="64"/>
    <tableColumn id="5" xr3:uid="{B21666AF-5B53-0947-99A9-73398940071E}" name="Total Cost" dataDxfId="63">
      <calculatedColumnFormula>SUM(Table15915193839[[#This Row],[Fiscal Year 1 Cost]:[Fiscal Year 3 Cost]])</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E1C8E76-CA7A-3B41-A48B-4494EEA6A7DB}" name="Table15915193840" displayName="Table15915193840" ref="A581:F595" totalsRowShown="0" headerRowDxfId="62" dataDxfId="61">
  <autoFilter ref="A581:F595" xr:uid="{0F35AE5C-5F38-B142-A663-7BBCDFD277B4}"/>
  <tableColumns count="6">
    <tableColumn id="1" xr3:uid="{7C789C19-3C1F-2D4F-9C74-498CDA3DE6C9}" name="Operating Cost Category" dataDxfId="60">
      <calculatedColumnFormula>'Operating Cost Categories'!A560</calculatedColumnFormula>
    </tableColumn>
    <tableColumn id="6" xr3:uid="{49A0D8BA-99CB-EA48-A735-954E47B78C56}" name="Category Details" dataDxfId="59">
      <calculatedColumnFormula>'Operating Cost Categories'!B2</calculatedColumnFormula>
    </tableColumn>
    <tableColumn id="2" xr3:uid="{2F2DA8BD-2C82-B940-82F2-7E0C7AC101FD}" name="Fiscal Year 1 Cost" dataDxfId="58"/>
    <tableColumn id="3" xr3:uid="{A5B9C8FC-6405-EB41-927A-B846A510CF6E}" name="Fiscal Year 2 Cost" dataDxfId="57"/>
    <tableColumn id="4" xr3:uid="{7B320495-6DEB-9648-A665-A00CD6D943D7}" name="Fiscal Year 3 Cost" dataDxfId="56"/>
    <tableColumn id="5" xr3:uid="{66CADCF5-71D6-F541-8CB4-0F04ACA0719E}" name="Total Cost" dataDxfId="55">
      <calculatedColumnFormula>SUM(Table15915193840[[#This Row],[Fiscal Year 1 Cost]:[Fiscal Year 3 Cost]])</calculatedColumnFormula>
    </tableColumn>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C551318-100B-8E41-8465-7B6BFFC8C3AF}" name="Table15915193841" displayName="Table15915193841" ref="A598:F612" totalsRowShown="0" headerRowDxfId="54" dataDxfId="53">
  <autoFilter ref="A598:F612" xr:uid="{E244C956-DFC6-644C-A31A-9F68BBA30B35}"/>
  <tableColumns count="6">
    <tableColumn id="1" xr3:uid="{31F2DEC0-A72B-0B4B-ADB5-3A890F834460}" name="Operating Cost Category" dataDxfId="52">
      <calculatedColumnFormula>'Operating Cost Categories'!A577</calculatedColumnFormula>
    </tableColumn>
    <tableColumn id="6" xr3:uid="{69C272FE-70FF-1945-99DF-517179152ACA}" name="Category Details" dataDxfId="51">
      <calculatedColumnFormula>'Operating Cost Categories'!B2</calculatedColumnFormula>
    </tableColumn>
    <tableColumn id="2" xr3:uid="{E7ED09F8-EEF4-4249-BF1B-E7056A5EF516}" name="Fiscal Year 1 Cost" dataDxfId="50"/>
    <tableColumn id="3" xr3:uid="{8597AEDF-8674-D244-891B-426E60BD3611}" name="Fiscal Year 2 Cost" dataDxfId="49"/>
    <tableColumn id="4" xr3:uid="{3EFF7AAA-3480-F648-A300-93D97BC06CB1}" name="Fiscal Year 3 Cost" dataDxfId="48"/>
    <tableColumn id="5" xr3:uid="{F57EC139-D464-2941-BD43-166D30323C12}" name="Total Cost" dataDxfId="47">
      <calculatedColumnFormula>SUM(Table15915193841[[#This Row],[Fiscal Year 1 Cost]:[Fiscal Year 3 Cost]])</calculatedColumnFormula>
    </tableColumn>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1B34CA3-2CDD-5D45-9D73-01DB3454E1D1}" name="Table15915193842" displayName="Table15915193842" ref="A615:F629" totalsRowShown="0" headerRowDxfId="46" dataDxfId="45">
  <autoFilter ref="A615:F629" xr:uid="{FD9F656A-41ED-F74B-908E-C1DC837EEB8C}"/>
  <tableColumns count="6">
    <tableColumn id="1" xr3:uid="{E16B8B36-823F-DA45-BDB8-DAEBA7B01BF0}" name="Operating Cost Category" dataDxfId="44">
      <calculatedColumnFormula>'Operating Cost Categories'!A594</calculatedColumnFormula>
    </tableColumn>
    <tableColumn id="6" xr3:uid="{4AC86D47-0433-0B4C-A75D-EBD82F35A197}" name="Category Details" dataDxfId="43">
      <calculatedColumnFormula>'Operating Cost Categories'!B2</calculatedColumnFormula>
    </tableColumn>
    <tableColumn id="2" xr3:uid="{09C9BE60-6837-964B-9BF1-9383E8E4980B}" name="Fiscal Year 1 Cost" dataDxfId="42"/>
    <tableColumn id="3" xr3:uid="{78697DD4-1FB6-1049-93D8-0ADD8A9D6E31}" name="Fiscal Year 2 Cost" dataDxfId="41"/>
    <tableColumn id="4" xr3:uid="{A6790ABA-CFD6-3D41-81BE-E563095E978E}" name="Fiscal Year 3 Cost" dataDxfId="40"/>
    <tableColumn id="5" xr3:uid="{4836DAD9-23EE-5440-B6E4-50F4974C3C36}" name="Total Cost" dataDxfId="39">
      <calculatedColumnFormula>SUM(Table15915193842[[#This Row],[Fiscal Year 1 Cost]:[Fiscal Year 3 Cost]])</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80DF7BE-4B1D-5641-9D75-D8BAA5D1F3D0}" name="Table15915193843" displayName="Table15915193843" ref="A632:F646" totalsRowShown="0" headerRowDxfId="38" dataDxfId="37">
  <autoFilter ref="A632:F646" xr:uid="{EB9B38EF-E166-3740-A187-1B98F4DA5788}"/>
  <tableColumns count="6">
    <tableColumn id="1" xr3:uid="{E70254A2-47F3-924E-BFAF-397FE9CEBA4E}" name="Operating Cost Category" dataDxfId="36">
      <calculatedColumnFormula>'Operating Cost Categories'!A611</calculatedColumnFormula>
    </tableColumn>
    <tableColumn id="6" xr3:uid="{95BB60FC-F735-1B46-8126-F5BA9C8FA695}" name="Category Details" dataDxfId="35">
      <calculatedColumnFormula>'Operating Cost Categories'!B2</calculatedColumnFormula>
    </tableColumn>
    <tableColumn id="2" xr3:uid="{9D109F5C-724E-E544-9091-827226351CE8}" name="Fiscal Year 1 Cost" dataDxfId="34"/>
    <tableColumn id="3" xr3:uid="{BDB99D59-F124-6B49-99CB-6B0ECA9406ED}" name="Fiscal Year 2 Cost" dataDxfId="33"/>
    <tableColumn id="4" xr3:uid="{55501245-DC8A-2F48-94A5-EA100905DD9E}" name="Fiscal Year 3 Cost" dataDxfId="32"/>
    <tableColumn id="5" xr3:uid="{81A28DF8-F3E2-6B42-970E-7B8DF8651F41}" name="Total Cost" dataDxfId="31">
      <calculatedColumnFormula>SUM(Table15915193843[[#This Row],[Fiscal Year 1 Cost]:[Fiscal Year 3 Cost]])</calculatedColumnFormula>
    </tableColumn>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F80450B-903C-7A41-90F4-DB7467095A61}" name="Table15915193844" displayName="Table15915193844" ref="A649:F663" totalsRowShown="0" headerRowDxfId="30" dataDxfId="29">
  <autoFilter ref="A649:F663" xr:uid="{612070A6-B6E6-364D-B126-0B6FEC396AF8}"/>
  <tableColumns count="6">
    <tableColumn id="1" xr3:uid="{AB9D2DB1-4BDB-8E43-A2F5-E0BBCB2D93B7}" name="Operating Cost Category" dataDxfId="28">
      <calculatedColumnFormula>'Operating Cost Categories'!A628</calculatedColumnFormula>
    </tableColumn>
    <tableColumn id="6" xr3:uid="{9D0880B8-2056-B745-86D6-1C7DB8738A1C}" name="Category Details" dataDxfId="27">
      <calculatedColumnFormula>'Operating Cost Categories'!B2</calculatedColumnFormula>
    </tableColumn>
    <tableColumn id="2" xr3:uid="{CA68AF03-0ED6-A947-A13A-B7BECD7BEED0}" name="Fiscal Year 1 Cost" dataDxfId="26"/>
    <tableColumn id="3" xr3:uid="{98AC8181-0693-F646-9344-20C55E96EEBB}" name="Fiscal Year 2 Cost" dataDxfId="25"/>
    <tableColumn id="4" xr3:uid="{2A319D86-DB9B-F845-810D-3CB691788342}" name="Fiscal Year 3 Cost" dataDxfId="24"/>
    <tableColumn id="5" xr3:uid="{41138B4E-FB3A-D444-8DDB-2F05D7DBD652}" name="Total Cost" dataDxfId="23">
      <calculatedColumnFormula>SUM(Table15915193844[[#This Row],[Fiscal Year 1 Cost]:[Fiscal Year 3 Cost]])</calculatedColumnFormula>
    </tableColumn>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EB34DA9-F0DE-7D40-97AA-C909B3994672}" name="Table15915193845" displayName="Table15915193845" ref="A666:F680" totalsRowShown="0" headerRowDxfId="22" dataDxfId="21">
  <autoFilter ref="A666:F680" xr:uid="{D76A9110-E021-0F4F-8C72-C4C512FC2914}"/>
  <tableColumns count="6">
    <tableColumn id="1" xr3:uid="{3D9872A5-073A-6545-8C30-A22FEE9AAC9C}" name="Operating Cost Category" dataDxfId="20">
      <calculatedColumnFormula>'Operating Cost Categories'!A645</calculatedColumnFormula>
    </tableColumn>
    <tableColumn id="6" xr3:uid="{1CD319F7-7384-BC41-88E9-F5394756D0A0}" name="Category Details" dataDxfId="19">
      <calculatedColumnFormula>'Operating Cost Categories'!B2</calculatedColumnFormula>
    </tableColumn>
    <tableColumn id="2" xr3:uid="{DDBC585A-3897-894F-B650-4403E9D9C105}" name="Fiscal Year 1 Cost" dataDxfId="18"/>
    <tableColumn id="3" xr3:uid="{81979657-9BC0-0348-90EF-8B302756E6C3}" name="Fiscal Year 2 Cost" dataDxfId="17"/>
    <tableColumn id="4" xr3:uid="{CBF6D8EF-A8B4-9C4E-ACA6-E4B3304CD4AD}" name="Fiscal Year 3 Cost" dataDxfId="16"/>
    <tableColumn id="5" xr3:uid="{2C3DC66E-562A-1141-BFFD-A236D2F82F1C}" name="Total Cost" dataDxfId="15">
      <calculatedColumnFormula>SUM(Table15915193845[[#This Row],[Fiscal Year 1 Cost]:[Fiscal Year 3 Cost]])</calculatedColumnFormula>
    </tableColumn>
  </tableColumns>
  <tableStyleInfo name="TableStyleMedium13"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0D272A5-8D3B-0547-8ADC-1AA837808D35}" name="Table15914" displayName="Table15914" ref="A189:F203" totalsRowShown="0" headerRowDxfId="14" dataDxfId="13">
  <autoFilter ref="A189:F203" xr:uid="{CDA1FC4A-5783-244A-97B3-A06B33517ABC}"/>
  <tableColumns count="6">
    <tableColumn id="1" xr3:uid="{D90A2AEC-5E37-DF4F-911F-BEEDA2A7B61C}" name="Operating Cost Category" dataDxfId="12">
      <calculatedColumnFormula>'Operating Cost Categories'!A170</calculatedColumnFormula>
    </tableColumn>
    <tableColumn id="6" xr3:uid="{E4B11FA7-BFAD-3C4E-8E49-51A49609C762}" name="Category Details" dataDxfId="11">
      <calculatedColumnFormula>'Operating Cost Categories'!B2</calculatedColumnFormula>
    </tableColumn>
    <tableColumn id="2" xr3:uid="{D2F050C5-74FD-5046-B394-280E2BB7FD02}" name="Fiscal Year 1 Cost" dataDxfId="10"/>
    <tableColumn id="3" xr3:uid="{CC3361F6-F1B3-3542-9898-4C219440D9CB}" name="Fiscal Year 2 Cost" dataDxfId="9"/>
    <tableColumn id="4" xr3:uid="{ED3FDF90-C36F-974C-95ED-80A26FBEEC95}" name="Fiscal Year 3 Cost" dataDxfId="8"/>
    <tableColumn id="5" xr3:uid="{3233AA3B-F321-5047-9422-EBBFE1C48A3A}" name="Total Cost" dataDxfId="7">
      <calculatedColumnFormula>SUM(Table15914[[#This Row],[Fiscal Year 1 Cost]:[Fiscal Year 3 Cost]])</calculatedColumnFormula>
    </tableColumn>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809F168-9316-6948-97BC-8E3D33415AC1}" name="Table16" displayName="Table16" ref="A1:E15" totalsRowShown="0" headerRowDxfId="6" dataDxfId="5">
  <autoFilter ref="A1:E15" xr:uid="{D0ACAA54-71F6-E742-966C-78D338A744C0}"/>
  <tableColumns count="5">
    <tableColumn id="1" xr3:uid="{08AEA593-0F6D-4249-9CBE-8217EFBA8B58}" name="Operating Cost Category" dataDxfId="4"/>
    <tableColumn id="2" xr3:uid="{B904C598-39AA-E64A-8FD7-C7934FC5563F}" name="Fiscal Year 1 Cost" dataDxfId="3"/>
    <tableColumn id="3" xr3:uid="{61B46DF4-35CF-B345-9C30-7EFA3093847D}" name="Fiscal Year 2 Cost" dataDxfId="2"/>
    <tableColumn id="4" xr3:uid="{9CC5A575-45A3-A345-B23E-CF2F1A6C6D40}" name="Fiscal Year 3 Cost" dataDxfId="1"/>
    <tableColumn id="5" xr3:uid="{88B0210B-B496-B847-A818-40A98270E4ED}" name="Total Cos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7.xml"/><Relationship Id="rId5" Type="http://schemas.openxmlformats.org/officeDocument/2006/relationships/printerSettings" Target="../printerSettings/printerSettings6.bin"/><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41" Type="http://schemas.openxmlformats.org/officeDocument/2006/relationships/table" Target="../tables/table42.xml"/><Relationship Id="rId1" Type="http://schemas.openxmlformats.org/officeDocument/2006/relationships/drawing" Target="../drawings/drawing9.xml"/><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8" Type="http://schemas.openxmlformats.org/officeDocument/2006/relationships/table" Target="../tables/table9.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2A669-A691-C74D-9E1E-9E729BB98C84}">
  <dimension ref="A1"/>
  <sheetViews>
    <sheetView tabSelected="1" zoomScale="89" workbookViewId="0"/>
  </sheetViews>
  <sheetFormatPr baseColWidth="10" defaultColWidth="10.83203125" defaultRowHeight="15"/>
  <sheetData/>
  <sheetProtection algorithmName="SHA-512" hashValue="zYazd4SJkChgi9WGmO6zCk6yz5MsFKcJby9i3y3ymi1N4NNo4tVuY7x9APaXRdkPLXkcyTjBzRbN+mDsfEy0DA==" saltValue="43olHFZp1LNKZN16/sea+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A1:I64"/>
  <sheetViews>
    <sheetView showGridLines="0" showRowColHeaders="0" zoomScale="119" zoomScaleNormal="100" zoomScaleSheetLayoutView="110" workbookViewId="0">
      <selection activeCell="S9" sqref="S9"/>
    </sheetView>
  </sheetViews>
  <sheetFormatPr baseColWidth="10" defaultColWidth="8.83203125" defaultRowHeight="15"/>
  <cols>
    <col min="9" max="9" width="9.1640625" customWidth="1"/>
    <col min="10" max="10" width="13" customWidth="1"/>
    <col min="11" max="11" width="6.6640625" customWidth="1"/>
  </cols>
  <sheetData>
    <row r="1" spans="1:9">
      <c r="A1" s="209"/>
      <c r="B1" s="209"/>
      <c r="C1" s="209"/>
      <c r="D1" s="209"/>
      <c r="E1" s="209"/>
      <c r="F1" s="209"/>
      <c r="G1" s="209"/>
      <c r="H1" s="209"/>
      <c r="I1" s="209"/>
    </row>
    <row r="2" spans="1:9">
      <c r="A2" s="209"/>
      <c r="B2" s="209"/>
      <c r="C2" s="209"/>
      <c r="D2" s="209"/>
      <c r="E2" s="209"/>
      <c r="F2" s="209"/>
      <c r="G2" s="209"/>
      <c r="H2" s="209"/>
      <c r="I2" s="209"/>
    </row>
    <row r="62" ht="42.75" customHeight="1"/>
    <row r="63" ht="30" customHeight="1"/>
    <row r="64" ht="21" customHeight="1"/>
  </sheetData>
  <sheetProtection algorithmName="SHA-512" hashValue="/jrOjGmdXLL6QmTt+qDnHhNN8W3vUwlwAQsM5OC5LSJQXRhynHbw3U2FNCuMY82H3bcm0dhGy3uj8r9nxDxAQg==" saltValue="dKgYFggxybVyi68wFxKSBg==" spinCount="100000" sheet="1" objects="1" scenarios="1" selectLockedCells="1" selectUnlockedCells="1"/>
  <mergeCells count="1">
    <mergeCell ref="A1:I2"/>
  </mergeCells>
  <pageMargins left="0.25" right="0.58333333333333337" top="0.75" bottom="0.75" header="0.3" footer="0.3"/>
  <pageSetup orientation="landscape"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41A8-E323-4E53-8EEF-1D12AAA391E9}">
  <sheetPr codeName="Sheet1">
    <tabColor rgb="FF18334D"/>
  </sheetPr>
  <dimension ref="A1:D42"/>
  <sheetViews>
    <sheetView showGridLines="0" view="pageLayout" zoomScale="86" zoomScaleNormal="100" zoomScalePageLayoutView="86" workbookViewId="0">
      <selection activeCell="A7" sqref="A7"/>
    </sheetView>
  </sheetViews>
  <sheetFormatPr baseColWidth="10" defaultColWidth="8.83203125" defaultRowHeight="15"/>
  <cols>
    <col min="1" max="1" width="105.5" customWidth="1"/>
    <col min="2" max="2" width="3.6640625" hidden="1" customWidth="1"/>
    <col min="3" max="3" width="100.83203125" customWidth="1"/>
    <col min="4" max="4" width="9.1640625" customWidth="1"/>
  </cols>
  <sheetData>
    <row r="1" spans="1:4" s="20" customFormat="1" ht="118" customHeight="1">
      <c r="A1" s="29"/>
      <c r="C1" s="19"/>
      <c r="D1" s="19"/>
    </row>
    <row r="2" spans="1:4" s="11" customFormat="1" ht="19" customHeight="1" thickBot="1">
      <c r="A2" s="36" t="s">
        <v>134</v>
      </c>
      <c r="C2" s="37" t="s">
        <v>133</v>
      </c>
    </row>
    <row r="3" spans="1:4" ht="18" customHeight="1" thickTop="1" thickBot="1">
      <c r="A3" s="34" t="s">
        <v>32</v>
      </c>
      <c r="B3" s="12"/>
      <c r="C3" s="38" t="s">
        <v>32</v>
      </c>
    </row>
    <row r="4" spans="1:4" ht="14.25" customHeight="1" thickBot="1">
      <c r="A4" s="32" t="s">
        <v>33</v>
      </c>
      <c r="B4" s="12"/>
      <c r="C4" s="39" t="s">
        <v>33</v>
      </c>
    </row>
    <row r="5" spans="1:4" ht="14.25" customHeight="1" thickBot="1">
      <c r="A5" s="34" t="s">
        <v>30</v>
      </c>
      <c r="B5" s="12"/>
      <c r="C5" s="39" t="s">
        <v>30</v>
      </c>
    </row>
    <row r="6" spans="1:4" ht="14.25" customHeight="1">
      <c r="A6" s="42" t="s">
        <v>31</v>
      </c>
      <c r="B6" s="12"/>
      <c r="C6" s="39" t="s">
        <v>31</v>
      </c>
    </row>
    <row r="7" spans="1:4" ht="14.25" customHeight="1" thickBot="1">
      <c r="A7" s="34" t="s">
        <v>34</v>
      </c>
      <c r="B7" s="12"/>
      <c r="C7" s="40" t="s">
        <v>34</v>
      </c>
    </row>
    <row r="8" spans="1:4" ht="14.25" customHeight="1" thickBot="1">
      <c r="A8" s="33" t="s">
        <v>35</v>
      </c>
      <c r="B8" s="12"/>
      <c r="C8" s="39" t="s">
        <v>35</v>
      </c>
    </row>
    <row r="9" spans="1:4" ht="14.25" customHeight="1" thickBot="1">
      <c r="A9" s="34" t="s">
        <v>36</v>
      </c>
      <c r="B9" s="12"/>
      <c r="C9" s="39" t="s">
        <v>36</v>
      </c>
    </row>
    <row r="10" spans="1:4" ht="14.25" customHeight="1" thickBot="1">
      <c r="A10" s="32" t="s">
        <v>37</v>
      </c>
      <c r="B10" s="12"/>
      <c r="C10" s="39" t="s">
        <v>37</v>
      </c>
    </row>
    <row r="11" spans="1:4" ht="14.25" customHeight="1" thickBot="1">
      <c r="A11" s="34" t="s">
        <v>38</v>
      </c>
      <c r="B11" s="12"/>
      <c r="C11" s="39" t="s">
        <v>38</v>
      </c>
    </row>
    <row r="12" spans="1:4" ht="14.25" customHeight="1" thickBot="1">
      <c r="A12" s="33" t="s">
        <v>39</v>
      </c>
      <c r="B12" s="12"/>
      <c r="C12" s="39" t="s">
        <v>39</v>
      </c>
    </row>
    <row r="13" spans="1:4" ht="14.25" customHeight="1" thickBot="1">
      <c r="A13" s="34" t="s">
        <v>40</v>
      </c>
      <c r="B13" s="12"/>
      <c r="C13" s="39" t="s">
        <v>40</v>
      </c>
    </row>
    <row r="14" spans="1:4" ht="14.25" customHeight="1" thickBot="1">
      <c r="A14" s="33" t="s">
        <v>41</v>
      </c>
      <c r="B14" s="12"/>
      <c r="C14" s="39" t="s">
        <v>41</v>
      </c>
    </row>
    <row r="15" spans="1:4" ht="14.25" customHeight="1" thickBot="1">
      <c r="A15" s="34" t="s">
        <v>42</v>
      </c>
      <c r="B15" s="12"/>
      <c r="C15" s="39" t="s">
        <v>42</v>
      </c>
    </row>
    <row r="16" spans="1:4" ht="14.25" customHeight="1" thickBot="1">
      <c r="A16" s="32" t="s">
        <v>43</v>
      </c>
      <c r="B16" s="12"/>
      <c r="C16" s="39" t="s">
        <v>43</v>
      </c>
    </row>
    <row r="17" spans="1:3" ht="14.25" customHeight="1" thickBot="1">
      <c r="A17" s="34" t="s">
        <v>44</v>
      </c>
      <c r="B17" s="12"/>
      <c r="C17" s="39" t="s">
        <v>44</v>
      </c>
    </row>
    <row r="18" spans="1:3" ht="14.25" customHeight="1" thickBot="1">
      <c r="A18" s="32" t="s">
        <v>45</v>
      </c>
      <c r="B18" s="12"/>
      <c r="C18" s="39" t="s">
        <v>45</v>
      </c>
    </row>
    <row r="19" spans="1:3" ht="14.25" customHeight="1" thickBot="1">
      <c r="A19" s="35" t="s">
        <v>49</v>
      </c>
      <c r="B19" s="12"/>
      <c r="C19" s="39" t="s">
        <v>49</v>
      </c>
    </row>
    <row r="20" spans="1:3" ht="14.25" customHeight="1" thickBot="1">
      <c r="A20" s="33" t="s">
        <v>53</v>
      </c>
      <c r="B20" s="12"/>
      <c r="C20" s="39" t="s">
        <v>53</v>
      </c>
    </row>
    <row r="21" spans="1:3" ht="14.25" customHeight="1" thickBot="1">
      <c r="A21" s="35" t="s">
        <v>54</v>
      </c>
      <c r="B21" s="12"/>
      <c r="C21" s="39" t="s">
        <v>54</v>
      </c>
    </row>
    <row r="22" spans="1:3" ht="14.25" customHeight="1" thickBot="1">
      <c r="A22" s="32" t="s">
        <v>55</v>
      </c>
      <c r="B22" s="12"/>
      <c r="C22" s="39" t="s">
        <v>55</v>
      </c>
    </row>
    <row r="23" spans="1:3" ht="14.25" customHeight="1" thickBot="1">
      <c r="A23" s="34" t="s">
        <v>56</v>
      </c>
      <c r="B23" s="12"/>
      <c r="C23" s="39" t="s">
        <v>56</v>
      </c>
    </row>
    <row r="24" spans="1:3" ht="14.25" customHeight="1" thickBot="1">
      <c r="A24" s="33" t="s">
        <v>57</v>
      </c>
      <c r="B24" s="12"/>
      <c r="C24" s="39" t="s">
        <v>57</v>
      </c>
    </row>
    <row r="25" spans="1:3" ht="14.25" customHeight="1" thickBot="1">
      <c r="A25" s="34" t="s">
        <v>58</v>
      </c>
      <c r="B25" s="12"/>
      <c r="C25" s="40" t="s">
        <v>58</v>
      </c>
    </row>
    <row r="26" spans="1:3" ht="14.25" customHeight="1" thickBot="1">
      <c r="A26" s="33" t="s">
        <v>59</v>
      </c>
      <c r="B26" s="12"/>
      <c r="C26" s="39" t="s">
        <v>59</v>
      </c>
    </row>
    <row r="27" spans="1:3" ht="14.25" customHeight="1" thickBot="1">
      <c r="A27" s="34" t="s">
        <v>60</v>
      </c>
      <c r="B27" s="12"/>
      <c r="C27" s="39" t="s">
        <v>60</v>
      </c>
    </row>
    <row r="28" spans="1:3" ht="14.25" customHeight="1" thickBot="1">
      <c r="A28" s="33" t="s">
        <v>61</v>
      </c>
      <c r="B28" s="12"/>
      <c r="C28" s="39" t="s">
        <v>61</v>
      </c>
    </row>
    <row r="29" spans="1:3" ht="14.25" customHeight="1" thickBot="1">
      <c r="A29" s="35"/>
      <c r="B29" s="12"/>
      <c r="C29" s="41"/>
    </row>
    <row r="30" spans="1:3" ht="14.25" customHeight="1" thickBot="1">
      <c r="A30" s="33"/>
      <c r="B30" s="12"/>
      <c r="C30" s="41"/>
    </row>
    <row r="31" spans="1:3" ht="14.25" customHeight="1" thickBot="1">
      <c r="A31" s="34"/>
      <c r="B31" s="12"/>
      <c r="C31" s="41"/>
    </row>
    <row r="32" spans="1:3" ht="14.25" customHeight="1" thickBot="1">
      <c r="A32" s="33"/>
      <c r="B32" s="12"/>
      <c r="C32" s="41"/>
    </row>
    <row r="33" spans="1:3" ht="14.25" customHeight="1" thickBot="1">
      <c r="A33" s="34"/>
      <c r="B33" s="12"/>
      <c r="C33" s="41"/>
    </row>
    <row r="34" spans="1:3" ht="14.25" customHeight="1" thickBot="1">
      <c r="A34" s="33"/>
      <c r="B34" s="12"/>
      <c r="C34" s="41"/>
    </row>
    <row r="35" spans="1:3" ht="14.25" customHeight="1" thickBot="1">
      <c r="A35" s="34"/>
      <c r="B35" s="12"/>
      <c r="C35" s="41"/>
    </row>
    <row r="36" spans="1:3" ht="14.25" customHeight="1" thickBot="1">
      <c r="A36" s="33"/>
      <c r="B36" s="12"/>
      <c r="C36" s="41"/>
    </row>
    <row r="37" spans="1:3" ht="14.25" customHeight="1" thickBot="1">
      <c r="A37" s="35"/>
      <c r="B37" s="12"/>
      <c r="C37" s="4"/>
    </row>
    <row r="38" spans="1:3" ht="14.25" customHeight="1" thickBot="1">
      <c r="A38" s="33"/>
      <c r="B38" s="12"/>
      <c r="C38" s="4"/>
    </row>
    <row r="39" spans="1:3" ht="14.25" customHeight="1" thickBot="1">
      <c r="A39" s="34"/>
      <c r="B39" s="12"/>
      <c r="C39" s="4"/>
    </row>
    <row r="40" spans="1:3" ht="14.25" customHeight="1" thickBot="1">
      <c r="A40" s="33"/>
      <c r="B40" s="12"/>
      <c r="C40" s="4"/>
    </row>
    <row r="41" spans="1:3" ht="14.25" customHeight="1" thickBot="1">
      <c r="A41" s="34"/>
      <c r="B41" s="12"/>
      <c r="C41" s="4"/>
    </row>
    <row r="42" spans="1:3" ht="14.25" customHeight="1" thickBot="1">
      <c r="A42" s="33"/>
      <c r="B42" s="12"/>
      <c r="C42" s="4"/>
    </row>
  </sheetData>
  <sheetProtection algorithmName="SHA-512" hashValue="NSm53c3qU5vx2ae/ODvmrDLUdqFzsEizTJH56EL0lu6ivUWCPUB2JgwJbd74V090L7mPCuzfqHENpOli8ShB+Q==" saltValue="q26oYrhV8eVWO5FpQgXdTA==" spinCount="100000" sheet="1" objects="1" scenarios="1"/>
  <conditionalFormatting sqref="C3:C20">
    <cfRule type="expression" dxfId="344" priority="4">
      <formula>MOD(ROW(),2)=0</formula>
    </cfRule>
  </conditionalFormatting>
  <conditionalFormatting sqref="C21:C39">
    <cfRule type="expression" dxfId="343" priority="3">
      <formula>MOD(ROW(),2)=0</formula>
    </cfRule>
  </conditionalFormatting>
  <conditionalFormatting sqref="C40">
    <cfRule type="expression" dxfId="342" priority="2">
      <formula>MOD(ROW(),2)=0</formula>
    </cfRule>
  </conditionalFormatting>
  <conditionalFormatting sqref="C41:C42">
    <cfRule type="expression" dxfId="341" priority="1">
      <formula>MOD(ROW(),2)=0</formula>
    </cfRule>
  </conditionalFormatting>
  <pageMargins left="6.25E-2" right="0.25" top="0.84114583333333337" bottom="8.9062500000000003E-2" header="0.15833333333333333" footer="0.3"/>
  <pageSetup scale="95" orientation="portrait" r:id="rId1"/>
  <headerFooter differentFirst="1">
    <oddHeader>&amp;C&amp;"Glober Book,Bold"&amp;16Funding Sources&amp;"Glober Book,Regular"&amp;11
&amp;"Glober Book,Italic"(Read instructions carefully before entering information.)</oddHeader>
    <firstHeader>&amp;C&amp;"Glober Book,Bold"&amp;16&amp;K000000Program and Policy Components&amp;"Glober Book,Regular"&amp;11
&amp;"Glober Book,Italic"(Read instructions carefully before entering information.)</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18334D"/>
  </sheetPr>
  <dimension ref="A1:W1854"/>
  <sheetViews>
    <sheetView showGridLines="0" topLeftCell="A10" zoomScale="116" zoomScaleNormal="84" zoomScaleSheetLayoutView="80" zoomScalePageLayoutView="60" workbookViewId="0">
      <selection activeCell="C22" sqref="C22"/>
    </sheetView>
  </sheetViews>
  <sheetFormatPr baseColWidth="10" defaultColWidth="9.1640625" defaultRowHeight="15"/>
  <cols>
    <col min="1" max="1" width="28.83203125" style="4" customWidth="1"/>
    <col min="2" max="3" width="18" style="3" customWidth="1"/>
    <col min="4" max="4" width="18" style="6" customWidth="1"/>
    <col min="5" max="7" width="18" style="4" customWidth="1"/>
    <col min="8" max="8" width="3.1640625" style="1" customWidth="1"/>
    <col min="9" max="9" width="9.1640625" style="1"/>
    <col min="10" max="10" width="10.1640625" style="1" bestFit="1" customWidth="1"/>
    <col min="11" max="23" width="9.1640625" style="1"/>
    <col min="24" max="16384" width="9.1640625" style="4"/>
  </cols>
  <sheetData>
    <row r="1" spans="1:23" s="2" customFormat="1" ht="116.25" customHeight="1" thickBot="1">
      <c r="A1" s="229"/>
      <c r="B1" s="229"/>
      <c r="C1" s="229"/>
      <c r="D1" s="229"/>
      <c r="E1" s="229"/>
      <c r="F1" s="229"/>
      <c r="G1" s="229"/>
      <c r="H1" s="14"/>
      <c r="I1" s="13"/>
      <c r="J1" s="13"/>
      <c r="K1" s="13"/>
      <c r="L1" s="13"/>
      <c r="M1" s="13"/>
      <c r="N1" s="13"/>
      <c r="O1" s="13"/>
      <c r="P1" s="13"/>
      <c r="Q1" s="13"/>
      <c r="R1" s="13"/>
      <c r="S1" s="13"/>
      <c r="T1" s="13"/>
      <c r="U1" s="13"/>
      <c r="V1" s="13"/>
      <c r="W1"/>
    </row>
    <row r="2" spans="1:23" s="3" customFormat="1" ht="17">
      <c r="A2" s="47" t="s">
        <v>62</v>
      </c>
      <c r="B2" s="223" t="s">
        <v>15</v>
      </c>
      <c r="C2" s="223"/>
      <c r="D2" s="223"/>
      <c r="E2" s="223"/>
      <c r="F2" s="223"/>
      <c r="G2" s="224"/>
      <c r="H2" s="15"/>
      <c r="I2" s="8"/>
      <c r="J2" s="8"/>
      <c r="K2" s="8"/>
      <c r="L2" s="8"/>
      <c r="M2" s="8"/>
      <c r="N2" s="8"/>
      <c r="O2" s="8"/>
      <c r="P2" s="8"/>
      <c r="Q2" s="8"/>
      <c r="R2" s="8"/>
      <c r="S2" s="8"/>
      <c r="T2" s="8"/>
      <c r="U2" s="8"/>
      <c r="V2" s="8"/>
      <c r="W2" s="8"/>
    </row>
    <row r="3" spans="1:23" ht="17">
      <c r="A3" s="48" t="s">
        <v>103</v>
      </c>
      <c r="B3" s="232"/>
      <c r="C3" s="232"/>
      <c r="D3" s="232"/>
      <c r="E3" s="232"/>
      <c r="F3" s="232"/>
      <c r="G3" s="233"/>
      <c r="H3" s="9"/>
    </row>
    <row r="4" spans="1:23" ht="17">
      <c r="A4" s="210" t="s">
        <v>2</v>
      </c>
      <c r="B4" s="212" t="s">
        <v>104</v>
      </c>
      <c r="C4" s="213"/>
      <c r="D4" s="214" t="s">
        <v>105</v>
      </c>
      <c r="E4" s="214"/>
      <c r="F4" s="215" t="s">
        <v>106</v>
      </c>
      <c r="G4" s="216"/>
      <c r="H4" s="9"/>
      <c r="I4" s="9"/>
      <c r="J4" s="9"/>
      <c r="K4" s="18"/>
    </row>
    <row r="5" spans="1:23" s="3" customFormat="1" ht="18" customHeight="1">
      <c r="A5" s="211"/>
      <c r="B5" s="49" t="s">
        <v>7</v>
      </c>
      <c r="C5" s="50" t="s">
        <v>4</v>
      </c>
      <c r="D5" s="116" t="s">
        <v>8</v>
      </c>
      <c r="E5" s="116" t="s">
        <v>4</v>
      </c>
      <c r="F5" s="106" t="s">
        <v>8</v>
      </c>
      <c r="G5" s="107" t="s">
        <v>4</v>
      </c>
      <c r="H5" s="15"/>
      <c r="I5" s="9"/>
      <c r="J5" s="15"/>
      <c r="K5" s="18"/>
      <c r="L5" s="8"/>
      <c r="M5" s="8"/>
      <c r="N5" s="8"/>
      <c r="O5" s="8"/>
      <c r="P5" s="8"/>
      <c r="Q5" s="8"/>
      <c r="R5" s="8"/>
      <c r="S5" s="8"/>
      <c r="T5" s="8"/>
      <c r="U5" s="8"/>
      <c r="V5" s="8"/>
      <c r="W5" s="8"/>
    </row>
    <row r="6" spans="1:23" s="3" customFormat="1" ht="34" customHeight="1">
      <c r="A6" s="51" t="s">
        <v>14</v>
      </c>
      <c r="B6" s="52"/>
      <c r="C6" s="53"/>
      <c r="D6" s="54">
        <v>250000</v>
      </c>
      <c r="E6" s="54">
        <v>200000</v>
      </c>
      <c r="F6" s="55">
        <v>450000</v>
      </c>
      <c r="G6" s="56">
        <v>50000</v>
      </c>
      <c r="H6" s="15"/>
      <c r="I6" s="9"/>
      <c r="J6" s="7"/>
      <c r="K6" s="18"/>
      <c r="L6" s="8"/>
      <c r="M6" s="8"/>
      <c r="N6" s="8"/>
      <c r="O6" s="8"/>
      <c r="P6" s="8"/>
      <c r="Q6" s="8"/>
      <c r="R6" s="8"/>
      <c r="S6" s="8"/>
      <c r="T6" s="8"/>
      <c r="U6" s="8"/>
      <c r="V6" s="8"/>
      <c r="W6" s="8"/>
    </row>
    <row r="7" spans="1:23" ht="17">
      <c r="A7" s="57" t="s">
        <v>1</v>
      </c>
      <c r="B7" s="58"/>
      <c r="C7" s="59">
        <v>250000</v>
      </c>
      <c r="D7" s="60"/>
      <c r="E7" s="60">
        <v>15000</v>
      </c>
      <c r="F7" s="58">
        <v>15000</v>
      </c>
      <c r="G7" s="61">
        <v>10000</v>
      </c>
      <c r="H7" s="9"/>
      <c r="I7" s="9"/>
      <c r="K7" s="18"/>
    </row>
    <row r="8" spans="1:23" ht="17">
      <c r="A8" s="62" t="s">
        <v>13</v>
      </c>
      <c r="B8" s="63"/>
      <c r="C8" s="64"/>
      <c r="D8" s="65"/>
      <c r="E8" s="65">
        <v>200500</v>
      </c>
      <c r="F8" s="52">
        <v>200500</v>
      </c>
      <c r="G8" s="66">
        <v>100000</v>
      </c>
      <c r="H8" s="9"/>
      <c r="I8" s="9"/>
      <c r="K8" s="18"/>
    </row>
    <row r="9" spans="1:23" ht="18">
      <c r="A9" s="67" t="s">
        <v>119</v>
      </c>
      <c r="B9" s="58"/>
      <c r="C9" s="59"/>
      <c r="D9" s="60"/>
      <c r="E9" s="60">
        <v>135000</v>
      </c>
      <c r="F9" s="58">
        <v>135000</v>
      </c>
      <c r="G9" s="61">
        <v>39500</v>
      </c>
      <c r="H9" s="9"/>
      <c r="I9" s="9"/>
      <c r="K9" s="18"/>
    </row>
    <row r="10" spans="1:23" ht="17">
      <c r="A10" s="62" t="s">
        <v>6</v>
      </c>
      <c r="B10" s="52">
        <v>200000</v>
      </c>
      <c r="C10" s="53"/>
      <c r="D10" s="54"/>
      <c r="E10" s="54"/>
      <c r="F10" s="52"/>
      <c r="G10" s="56"/>
      <c r="H10" s="9"/>
    </row>
    <row r="11" spans="1:23" ht="17">
      <c r="A11" s="57"/>
      <c r="B11" s="58"/>
      <c r="C11" s="59"/>
      <c r="D11" s="60"/>
      <c r="E11" s="60"/>
      <c r="F11" s="68"/>
      <c r="G11" s="69"/>
      <c r="H11" s="9"/>
    </row>
    <row r="12" spans="1:23" ht="17">
      <c r="A12" s="62"/>
      <c r="B12" s="52"/>
      <c r="C12" s="53"/>
      <c r="D12" s="65"/>
      <c r="E12" s="65"/>
      <c r="F12" s="70"/>
      <c r="G12" s="71"/>
      <c r="H12" s="9"/>
    </row>
    <row r="13" spans="1:23" ht="18" thickBot="1">
      <c r="A13" s="72" t="s">
        <v>11</v>
      </c>
      <c r="B13" s="73">
        <f>SUM(B6:B12)</f>
        <v>200000</v>
      </c>
      <c r="C13" s="74">
        <f>SUM(C6:C12)</f>
        <v>250000</v>
      </c>
      <c r="D13" s="115">
        <f t="shared" ref="D13:G13" si="0">SUM(D6:D12)</f>
        <v>250000</v>
      </c>
      <c r="E13" s="115">
        <f t="shared" si="0"/>
        <v>550500</v>
      </c>
      <c r="F13" s="108">
        <f t="shared" si="0"/>
        <v>800500</v>
      </c>
      <c r="G13" s="109">
        <f t="shared" si="0"/>
        <v>199500</v>
      </c>
      <c r="H13" s="9"/>
    </row>
    <row r="14" spans="1:23" ht="19" thickTop="1" thickBot="1">
      <c r="A14" s="75" t="s">
        <v>9</v>
      </c>
      <c r="B14" s="225">
        <f>SUM(B6:C12)</f>
        <v>450000</v>
      </c>
      <c r="C14" s="226"/>
      <c r="D14" s="219">
        <f t="shared" ref="D14" si="1">SUM(D6:E12)</f>
        <v>800500</v>
      </c>
      <c r="E14" s="219"/>
      <c r="F14" s="227">
        <f t="shared" ref="F14" si="2">SUM(F6:G12)</f>
        <v>1000000</v>
      </c>
      <c r="G14" s="228"/>
      <c r="H14" s="9"/>
    </row>
    <row r="15" spans="1:23" s="1" customFormat="1" ht="16" thickBot="1">
      <c r="A15" s="17"/>
      <c r="B15" s="17"/>
      <c r="C15" s="17"/>
      <c r="D15" s="18"/>
      <c r="E15" s="9"/>
      <c r="F15" s="9"/>
      <c r="G15" s="9"/>
      <c r="H15" s="9"/>
    </row>
    <row r="16" spans="1:23" s="5" customFormat="1" ht="17">
      <c r="A16" s="76" t="s">
        <v>63</v>
      </c>
      <c r="B16" s="222" t="str">
        <f>'Initiative Basics'!A3</f>
        <v>A</v>
      </c>
      <c r="C16" s="223"/>
      <c r="D16" s="223"/>
      <c r="E16" s="223"/>
      <c r="F16" s="223"/>
      <c r="G16" s="224"/>
      <c r="H16" s="16"/>
      <c r="I16" s="16"/>
      <c r="J16" s="16"/>
      <c r="K16" s="16"/>
      <c r="L16" s="16"/>
      <c r="M16" s="16"/>
      <c r="N16" s="16"/>
      <c r="O16" s="16"/>
      <c r="P16" s="16"/>
      <c r="Q16" s="16"/>
      <c r="R16" s="16"/>
      <c r="S16" s="16"/>
      <c r="T16" s="16"/>
      <c r="U16" s="16"/>
      <c r="V16" s="16"/>
      <c r="W16" s="16"/>
    </row>
    <row r="17" spans="1:23" s="5" customFormat="1" ht="17">
      <c r="A17" s="210" t="s">
        <v>2</v>
      </c>
      <c r="B17" s="212" t="s">
        <v>104</v>
      </c>
      <c r="C17" s="213"/>
      <c r="D17" s="230" t="s">
        <v>105</v>
      </c>
      <c r="E17" s="231"/>
      <c r="F17" s="215" t="s">
        <v>106</v>
      </c>
      <c r="G17" s="216"/>
      <c r="H17" s="16"/>
      <c r="I17" s="16"/>
      <c r="J17" s="16"/>
      <c r="K17" s="16"/>
      <c r="L17" s="16"/>
      <c r="M17" s="16"/>
      <c r="N17" s="16"/>
      <c r="O17" s="16"/>
      <c r="P17" s="16"/>
      <c r="Q17" s="16"/>
      <c r="R17" s="16"/>
      <c r="S17" s="16"/>
      <c r="T17" s="16"/>
      <c r="U17" s="16"/>
      <c r="V17" s="16"/>
      <c r="W17" s="16"/>
    </row>
    <row r="18" spans="1:23" s="5" customFormat="1" ht="18">
      <c r="A18" s="211"/>
      <c r="B18" s="49" t="s">
        <v>7</v>
      </c>
      <c r="C18" s="50" t="s">
        <v>4</v>
      </c>
      <c r="D18" s="116" t="s">
        <v>8</v>
      </c>
      <c r="E18" s="116" t="s">
        <v>4</v>
      </c>
      <c r="F18" s="106" t="s">
        <v>8</v>
      </c>
      <c r="G18" s="110" t="s">
        <v>4</v>
      </c>
      <c r="H18" s="16"/>
      <c r="I18" s="16"/>
      <c r="J18" s="16"/>
      <c r="K18" s="16"/>
      <c r="L18" s="16"/>
      <c r="M18" s="16"/>
      <c r="N18" s="16"/>
      <c r="O18" s="16"/>
      <c r="P18" s="16"/>
      <c r="Q18" s="16"/>
      <c r="R18" s="16"/>
      <c r="S18" s="16"/>
      <c r="T18" s="16"/>
      <c r="U18" s="16"/>
      <c r="V18" s="16"/>
      <c r="W18" s="16"/>
    </row>
    <row r="19" spans="1:23" s="5" customFormat="1" ht="17">
      <c r="A19" s="77" t="str">
        <f>'Initiative Basics'!C3</f>
        <v>A</v>
      </c>
      <c r="B19" s="78"/>
      <c r="C19" s="79"/>
      <c r="D19" s="80"/>
      <c r="E19" s="79"/>
      <c r="F19" s="78"/>
      <c r="G19" s="81"/>
      <c r="H19" s="16"/>
      <c r="I19" s="16"/>
      <c r="J19" s="16"/>
      <c r="K19" s="16"/>
      <c r="L19" s="16"/>
      <c r="M19" s="16"/>
      <c r="N19" s="16"/>
      <c r="O19" s="16"/>
      <c r="P19" s="16"/>
      <c r="Q19" s="16"/>
      <c r="R19" s="16"/>
      <c r="S19" s="16"/>
      <c r="T19" s="16"/>
      <c r="U19" s="16"/>
      <c r="V19" s="16"/>
      <c r="W19" s="16"/>
    </row>
    <row r="20" spans="1:23" s="5" customFormat="1" ht="17">
      <c r="A20" s="82" t="str">
        <f>'Initiative Basics'!C4</f>
        <v>B</v>
      </c>
      <c r="B20" s="83"/>
      <c r="C20" s="84"/>
      <c r="D20" s="85"/>
      <c r="E20" s="85"/>
      <c r="F20" s="83"/>
      <c r="G20" s="86"/>
      <c r="H20" s="16"/>
      <c r="I20" s="16"/>
      <c r="J20" s="16"/>
      <c r="K20" s="16"/>
      <c r="L20" s="16"/>
      <c r="M20" s="16"/>
      <c r="N20" s="16"/>
      <c r="O20" s="16"/>
      <c r="P20" s="16"/>
      <c r="Q20" s="16"/>
      <c r="R20" s="16"/>
      <c r="S20" s="16"/>
      <c r="T20" s="16"/>
      <c r="U20" s="16"/>
      <c r="V20" s="16"/>
      <c r="W20" s="16"/>
    </row>
    <row r="21" spans="1:23" s="5" customFormat="1" ht="17">
      <c r="A21" s="77" t="str">
        <f>'Initiative Basics'!C5</f>
        <v>C</v>
      </c>
      <c r="B21" s="87"/>
      <c r="C21" s="88"/>
      <c r="D21" s="87"/>
      <c r="E21" s="88"/>
      <c r="F21" s="87"/>
      <c r="G21" s="89"/>
      <c r="H21" s="16"/>
      <c r="I21" s="16"/>
      <c r="J21" s="16"/>
      <c r="K21" s="16"/>
      <c r="L21" s="16"/>
      <c r="M21" s="16"/>
      <c r="N21" s="16"/>
      <c r="O21" s="16"/>
      <c r="P21" s="16"/>
      <c r="Q21" s="16"/>
      <c r="R21" s="16"/>
      <c r="S21" s="16"/>
      <c r="T21" s="16"/>
      <c r="U21" s="16"/>
      <c r="V21" s="16"/>
      <c r="W21" s="16"/>
    </row>
    <row r="22" spans="1:23" s="5" customFormat="1" ht="17">
      <c r="A22" s="82" t="str">
        <f>'Initiative Basics'!C6</f>
        <v>D</v>
      </c>
      <c r="B22" s="83"/>
      <c r="C22" s="84"/>
      <c r="D22" s="83"/>
      <c r="E22" s="84"/>
      <c r="F22" s="83"/>
      <c r="G22" s="86"/>
      <c r="H22" s="16"/>
      <c r="I22" s="16"/>
      <c r="J22" s="16"/>
      <c r="K22" s="16"/>
      <c r="L22" s="16"/>
      <c r="M22" s="16"/>
      <c r="N22" s="16"/>
      <c r="O22" s="16"/>
      <c r="P22" s="16"/>
      <c r="Q22" s="16"/>
      <c r="R22" s="16"/>
      <c r="S22" s="16"/>
      <c r="T22" s="16"/>
      <c r="U22" s="16"/>
      <c r="V22" s="16"/>
      <c r="W22" s="16"/>
    </row>
    <row r="23" spans="1:23" s="5" customFormat="1" ht="17">
      <c r="A23" s="77" t="str">
        <f>'Initiative Basics'!C7</f>
        <v>E</v>
      </c>
      <c r="B23" s="87"/>
      <c r="C23" s="88"/>
      <c r="D23" s="87"/>
      <c r="E23" s="88"/>
      <c r="F23" s="87"/>
      <c r="G23" s="89"/>
      <c r="H23" s="16"/>
      <c r="I23" s="16"/>
      <c r="J23" s="16"/>
      <c r="K23" s="16"/>
      <c r="L23" s="16"/>
      <c r="M23" s="16"/>
      <c r="N23" s="16"/>
      <c r="O23" s="16"/>
      <c r="P23" s="16"/>
      <c r="Q23" s="16"/>
      <c r="R23" s="16"/>
      <c r="S23" s="16"/>
      <c r="T23" s="16"/>
      <c r="U23" s="16"/>
      <c r="V23" s="16"/>
      <c r="W23" s="16"/>
    </row>
    <row r="24" spans="1:23" s="5" customFormat="1" ht="17">
      <c r="A24" s="82" t="str">
        <f>'Initiative Basics'!C8</f>
        <v>F</v>
      </c>
      <c r="B24" s="83"/>
      <c r="C24" s="84"/>
      <c r="D24" s="83"/>
      <c r="E24" s="84"/>
      <c r="F24" s="83"/>
      <c r="G24" s="86"/>
      <c r="H24" s="16"/>
      <c r="I24" s="16"/>
      <c r="J24" s="16"/>
      <c r="K24" s="16"/>
      <c r="L24" s="16"/>
      <c r="M24" s="16"/>
      <c r="N24" s="16"/>
      <c r="O24" s="16"/>
      <c r="P24" s="16"/>
      <c r="Q24" s="16"/>
      <c r="R24" s="16"/>
      <c r="S24" s="16"/>
      <c r="T24" s="16"/>
      <c r="U24" s="16"/>
      <c r="V24" s="16"/>
      <c r="W24" s="16"/>
    </row>
    <row r="25" spans="1:23" s="5" customFormat="1" ht="17">
      <c r="A25" s="77" t="str">
        <f>'Initiative Basics'!C9</f>
        <v>G</v>
      </c>
      <c r="B25" s="87"/>
      <c r="C25" s="88"/>
      <c r="D25" s="87"/>
      <c r="E25" s="88"/>
      <c r="F25" s="87"/>
      <c r="G25" s="89"/>
      <c r="H25" s="16"/>
      <c r="I25" s="16"/>
      <c r="J25" s="16"/>
      <c r="K25" s="16"/>
      <c r="L25" s="16"/>
      <c r="M25" s="16"/>
      <c r="N25" s="16"/>
      <c r="O25" s="16"/>
      <c r="P25" s="16"/>
      <c r="Q25" s="16"/>
      <c r="R25" s="16"/>
      <c r="S25" s="16"/>
      <c r="T25" s="16"/>
      <c r="U25" s="16"/>
      <c r="V25" s="16"/>
      <c r="W25" s="16"/>
    </row>
    <row r="26" spans="1:23" s="5" customFormat="1" ht="17">
      <c r="A26" s="82" t="str">
        <f>'Initiative Basics'!C10</f>
        <v>H</v>
      </c>
      <c r="B26" s="83"/>
      <c r="C26" s="84"/>
      <c r="D26" s="83"/>
      <c r="E26" s="84"/>
      <c r="F26" s="83"/>
      <c r="G26" s="86"/>
      <c r="H26" s="16"/>
      <c r="I26" s="16"/>
      <c r="J26" s="16"/>
      <c r="K26" s="16"/>
      <c r="L26" s="16"/>
      <c r="M26" s="16"/>
      <c r="N26" s="16"/>
      <c r="O26" s="16"/>
      <c r="P26" s="16"/>
      <c r="Q26" s="16"/>
      <c r="R26" s="16"/>
      <c r="S26" s="16"/>
      <c r="T26" s="16"/>
      <c r="U26" s="16"/>
      <c r="V26" s="16"/>
      <c r="W26" s="16"/>
    </row>
    <row r="27" spans="1:23" s="5" customFormat="1" ht="17">
      <c r="A27" s="77" t="str">
        <f>'Initiative Basics'!C11</f>
        <v>I</v>
      </c>
      <c r="B27" s="87"/>
      <c r="C27" s="88"/>
      <c r="D27" s="87"/>
      <c r="E27" s="88"/>
      <c r="F27" s="87"/>
      <c r="G27" s="89"/>
      <c r="H27" s="16"/>
      <c r="I27" s="16"/>
      <c r="J27" s="16"/>
      <c r="K27" s="16"/>
      <c r="L27" s="16"/>
      <c r="M27" s="16"/>
      <c r="N27" s="16"/>
      <c r="O27" s="16"/>
      <c r="P27" s="16"/>
      <c r="Q27" s="16"/>
      <c r="R27" s="16"/>
      <c r="S27" s="16"/>
      <c r="T27" s="16"/>
      <c r="U27" s="16"/>
      <c r="V27" s="16"/>
      <c r="W27" s="16"/>
    </row>
    <row r="28" spans="1:23" s="5" customFormat="1" ht="17">
      <c r="A28" s="82" t="str">
        <f>'Initiative Basics'!C12</f>
        <v>J</v>
      </c>
      <c r="B28" s="83"/>
      <c r="C28" s="84"/>
      <c r="D28" s="83"/>
      <c r="E28" s="84"/>
      <c r="F28" s="83"/>
      <c r="G28" s="86"/>
      <c r="H28" s="16"/>
      <c r="I28" s="16"/>
      <c r="J28" s="16"/>
      <c r="K28" s="16"/>
      <c r="L28" s="16"/>
      <c r="M28" s="16"/>
      <c r="N28" s="16"/>
      <c r="O28" s="16"/>
      <c r="P28" s="16"/>
      <c r="Q28" s="16"/>
      <c r="R28" s="16"/>
      <c r="S28" s="16"/>
      <c r="T28" s="16"/>
      <c r="U28" s="16"/>
      <c r="V28" s="16"/>
      <c r="W28" s="16"/>
    </row>
    <row r="29" spans="1:23" s="5" customFormat="1" ht="17">
      <c r="A29" s="77" t="str">
        <f>'Initiative Basics'!C13</f>
        <v>K</v>
      </c>
      <c r="B29" s="87"/>
      <c r="C29" s="88"/>
      <c r="D29" s="87"/>
      <c r="E29" s="88"/>
      <c r="F29" s="87"/>
      <c r="G29" s="89"/>
      <c r="H29" s="16"/>
      <c r="I29" s="16"/>
      <c r="J29" s="16"/>
      <c r="K29" s="16"/>
      <c r="L29" s="16"/>
      <c r="M29" s="16"/>
      <c r="N29" s="16"/>
      <c r="O29" s="16"/>
      <c r="P29" s="16"/>
      <c r="Q29" s="16"/>
      <c r="R29" s="16"/>
      <c r="S29" s="16"/>
      <c r="T29" s="16"/>
      <c r="U29" s="16"/>
      <c r="V29" s="16"/>
      <c r="W29" s="16"/>
    </row>
    <row r="30" spans="1:23" s="5" customFormat="1" ht="17">
      <c r="A30" s="82" t="str">
        <f>'Initiative Basics'!C14</f>
        <v>L</v>
      </c>
      <c r="B30" s="83"/>
      <c r="C30" s="84"/>
      <c r="D30" s="83"/>
      <c r="E30" s="84"/>
      <c r="F30" s="83"/>
      <c r="G30" s="86"/>
      <c r="H30" s="16"/>
      <c r="I30" s="16"/>
      <c r="J30" s="16"/>
      <c r="K30" s="16"/>
      <c r="L30" s="16"/>
      <c r="M30" s="16"/>
      <c r="N30" s="16"/>
      <c r="O30" s="16"/>
      <c r="P30" s="16"/>
      <c r="Q30" s="16"/>
      <c r="R30" s="16"/>
      <c r="S30" s="16"/>
      <c r="T30" s="16"/>
      <c r="U30" s="16"/>
      <c r="V30" s="16"/>
      <c r="W30" s="16"/>
    </row>
    <row r="31" spans="1:23" s="5" customFormat="1" ht="17">
      <c r="A31" s="77" t="str">
        <f>'Initiative Basics'!C15</f>
        <v>M</v>
      </c>
      <c r="B31" s="87"/>
      <c r="C31" s="88"/>
      <c r="D31" s="87"/>
      <c r="E31" s="88"/>
      <c r="F31" s="87"/>
      <c r="G31" s="89"/>
      <c r="H31" s="16"/>
      <c r="I31" s="16"/>
      <c r="J31" s="16"/>
      <c r="K31" s="16"/>
      <c r="L31" s="16"/>
      <c r="M31" s="16"/>
      <c r="N31" s="16"/>
      <c r="O31" s="16"/>
      <c r="P31" s="16"/>
      <c r="Q31" s="16"/>
      <c r="R31" s="16"/>
      <c r="S31" s="16"/>
      <c r="T31" s="16"/>
      <c r="U31" s="16"/>
      <c r="V31" s="16"/>
      <c r="W31" s="16"/>
    </row>
    <row r="32" spans="1:23" s="5" customFormat="1" ht="17">
      <c r="A32" s="82" t="str">
        <f>'Initiative Basics'!C16</f>
        <v>N</v>
      </c>
      <c r="B32" s="83"/>
      <c r="C32" s="84"/>
      <c r="D32" s="83"/>
      <c r="E32" s="84"/>
      <c r="F32" s="83"/>
      <c r="G32" s="86"/>
      <c r="H32" s="16"/>
      <c r="I32" s="16"/>
      <c r="J32" s="16"/>
      <c r="K32" s="16"/>
      <c r="L32" s="16"/>
      <c r="M32" s="16"/>
      <c r="N32" s="16"/>
      <c r="O32" s="16"/>
      <c r="P32" s="16"/>
      <c r="Q32" s="16"/>
      <c r="R32" s="16"/>
      <c r="S32" s="16"/>
      <c r="T32" s="16"/>
      <c r="U32" s="16"/>
      <c r="V32" s="16"/>
      <c r="W32" s="16"/>
    </row>
    <row r="33" spans="1:23" s="5" customFormat="1" ht="17">
      <c r="A33" s="77" t="str">
        <f>'Initiative Basics'!C17</f>
        <v>O</v>
      </c>
      <c r="B33" s="87"/>
      <c r="C33" s="88"/>
      <c r="D33" s="87"/>
      <c r="E33" s="88"/>
      <c r="F33" s="87"/>
      <c r="G33" s="89"/>
      <c r="H33" s="16"/>
      <c r="I33" s="16"/>
      <c r="J33" s="16"/>
      <c r="K33" s="16"/>
      <c r="L33" s="16"/>
      <c r="M33" s="16"/>
      <c r="N33" s="16"/>
      <c r="O33" s="16"/>
      <c r="P33" s="16"/>
      <c r="Q33" s="16"/>
      <c r="R33" s="16"/>
      <c r="S33" s="16"/>
      <c r="T33" s="16"/>
      <c r="U33" s="16"/>
      <c r="V33" s="16"/>
      <c r="W33" s="16"/>
    </row>
    <row r="34" spans="1:23" s="5" customFormat="1" ht="17">
      <c r="A34" s="82" t="str">
        <f>'Initiative Basics'!C18</f>
        <v>P</v>
      </c>
      <c r="B34" s="83"/>
      <c r="C34" s="84"/>
      <c r="D34" s="83"/>
      <c r="E34" s="84"/>
      <c r="F34" s="83"/>
      <c r="G34" s="86"/>
      <c r="H34" s="16"/>
      <c r="I34" s="16"/>
      <c r="J34" s="16"/>
      <c r="K34" s="16"/>
      <c r="L34" s="16"/>
      <c r="M34" s="16"/>
      <c r="N34" s="16"/>
      <c r="O34" s="16"/>
      <c r="P34" s="16"/>
      <c r="Q34" s="16"/>
      <c r="R34" s="16"/>
      <c r="S34" s="16"/>
      <c r="T34" s="16"/>
      <c r="U34" s="16"/>
      <c r="V34" s="16"/>
      <c r="W34" s="16"/>
    </row>
    <row r="35" spans="1:23" s="5" customFormat="1" ht="17">
      <c r="A35" s="77" t="str">
        <f>'Initiative Basics'!C19</f>
        <v>Q</v>
      </c>
      <c r="B35" s="87"/>
      <c r="C35" s="88"/>
      <c r="D35" s="87"/>
      <c r="E35" s="88"/>
      <c r="F35" s="87"/>
      <c r="G35" s="89"/>
      <c r="H35" s="16"/>
      <c r="I35" s="16"/>
      <c r="J35" s="16"/>
      <c r="K35" s="16"/>
      <c r="L35" s="16"/>
      <c r="M35" s="16"/>
      <c r="N35" s="16"/>
      <c r="O35" s="16"/>
      <c r="P35" s="16"/>
      <c r="Q35" s="16"/>
      <c r="R35" s="16"/>
      <c r="S35" s="16"/>
      <c r="T35" s="16"/>
      <c r="U35" s="16"/>
      <c r="V35" s="16"/>
      <c r="W35" s="16"/>
    </row>
    <row r="36" spans="1:23" s="5" customFormat="1" ht="17">
      <c r="A36" s="82" t="str">
        <f>'Initiative Basics'!C20</f>
        <v>R</v>
      </c>
      <c r="B36" s="83"/>
      <c r="C36" s="84"/>
      <c r="D36" s="83"/>
      <c r="E36" s="84"/>
      <c r="F36" s="83"/>
      <c r="G36" s="86"/>
      <c r="H36" s="16"/>
      <c r="I36" s="16"/>
      <c r="J36" s="16"/>
      <c r="K36" s="16"/>
      <c r="L36" s="16"/>
      <c r="M36" s="16"/>
      <c r="N36" s="16"/>
      <c r="O36" s="16"/>
      <c r="P36" s="16"/>
      <c r="Q36" s="16"/>
      <c r="R36" s="16"/>
      <c r="S36" s="16"/>
      <c r="T36" s="16"/>
      <c r="U36" s="16"/>
      <c r="V36" s="16"/>
      <c r="W36" s="16"/>
    </row>
    <row r="37" spans="1:23" s="5" customFormat="1" ht="17">
      <c r="A37" s="77" t="str">
        <f>'Initiative Basics'!C21</f>
        <v>S</v>
      </c>
      <c r="B37" s="87"/>
      <c r="C37" s="88"/>
      <c r="D37" s="87"/>
      <c r="E37" s="88"/>
      <c r="F37" s="87"/>
      <c r="G37" s="89"/>
      <c r="H37" s="16"/>
      <c r="I37" s="16"/>
      <c r="J37" s="16"/>
      <c r="K37" s="16"/>
      <c r="L37" s="16"/>
      <c r="M37" s="16"/>
      <c r="N37" s="16"/>
      <c r="O37" s="16"/>
      <c r="P37" s="16"/>
      <c r="Q37" s="16"/>
      <c r="R37" s="16"/>
      <c r="S37" s="16"/>
      <c r="T37" s="16"/>
      <c r="U37" s="16"/>
      <c r="V37" s="16"/>
      <c r="W37" s="16"/>
    </row>
    <row r="38" spans="1:23" s="5" customFormat="1" ht="17">
      <c r="A38" s="82" t="str">
        <f>'Initiative Basics'!C22</f>
        <v>T</v>
      </c>
      <c r="B38" s="83"/>
      <c r="C38" s="84"/>
      <c r="D38" s="83"/>
      <c r="E38" s="84"/>
      <c r="F38" s="83"/>
      <c r="G38" s="86"/>
      <c r="H38" s="16"/>
      <c r="I38" s="16"/>
      <c r="J38" s="16"/>
      <c r="K38" s="16"/>
      <c r="L38" s="16"/>
      <c r="M38" s="16"/>
      <c r="N38" s="16"/>
      <c r="O38" s="16"/>
      <c r="P38" s="16"/>
      <c r="Q38" s="16"/>
      <c r="R38" s="16"/>
      <c r="S38" s="16"/>
      <c r="T38" s="16"/>
      <c r="U38" s="16"/>
      <c r="V38" s="16"/>
      <c r="W38" s="16"/>
    </row>
    <row r="39" spans="1:23" s="5" customFormat="1" ht="17">
      <c r="A39" s="77" t="str">
        <f>'Initiative Basics'!C23</f>
        <v>U</v>
      </c>
      <c r="B39" s="87"/>
      <c r="C39" s="88"/>
      <c r="D39" s="87"/>
      <c r="E39" s="88"/>
      <c r="F39" s="87"/>
      <c r="G39" s="89"/>
      <c r="H39" s="16"/>
      <c r="I39" s="16"/>
      <c r="J39" s="16"/>
      <c r="K39" s="16"/>
      <c r="L39" s="16"/>
      <c r="M39" s="16"/>
      <c r="N39" s="16"/>
      <c r="O39" s="16"/>
      <c r="P39" s="16"/>
      <c r="Q39" s="16"/>
      <c r="R39" s="16"/>
      <c r="S39" s="16"/>
      <c r="T39" s="16"/>
      <c r="U39" s="16"/>
      <c r="V39" s="16"/>
      <c r="W39" s="16"/>
    </row>
    <row r="40" spans="1:23" s="5" customFormat="1" ht="17">
      <c r="A40" s="82" t="str">
        <f>'Initiative Basics'!C24</f>
        <v>V</v>
      </c>
      <c r="B40" s="83"/>
      <c r="C40" s="84"/>
      <c r="D40" s="83"/>
      <c r="E40" s="84"/>
      <c r="F40" s="83"/>
      <c r="G40" s="86"/>
      <c r="H40" s="16"/>
      <c r="I40" s="16"/>
      <c r="J40" s="16"/>
      <c r="K40" s="16"/>
      <c r="L40" s="16"/>
      <c r="M40" s="16"/>
      <c r="N40" s="16"/>
      <c r="O40" s="16"/>
      <c r="P40" s="16"/>
      <c r="Q40" s="16"/>
      <c r="R40" s="16"/>
      <c r="S40" s="16"/>
      <c r="T40" s="16"/>
      <c r="U40" s="16"/>
      <c r="V40" s="16"/>
      <c r="W40" s="16"/>
    </row>
    <row r="41" spans="1:23" s="5" customFormat="1" ht="17">
      <c r="A41" s="77" t="str">
        <f>'Initiative Basics'!C25</f>
        <v>W</v>
      </c>
      <c r="B41" s="87"/>
      <c r="C41" s="88"/>
      <c r="D41" s="87"/>
      <c r="E41" s="88"/>
      <c r="F41" s="87"/>
      <c r="G41" s="89"/>
      <c r="H41" s="16"/>
      <c r="I41" s="16"/>
      <c r="J41" s="16"/>
      <c r="K41" s="16"/>
      <c r="L41" s="16"/>
      <c r="M41" s="16"/>
      <c r="N41" s="16"/>
      <c r="O41" s="16"/>
      <c r="P41" s="16"/>
      <c r="Q41" s="16"/>
      <c r="R41" s="16"/>
      <c r="S41" s="16"/>
      <c r="T41" s="16"/>
      <c r="U41" s="16"/>
      <c r="V41" s="16"/>
      <c r="W41" s="16"/>
    </row>
    <row r="42" spans="1:23" s="5" customFormat="1" ht="17">
      <c r="A42" s="82" t="str">
        <f>'Initiative Basics'!C26</f>
        <v>X</v>
      </c>
      <c r="B42" s="83"/>
      <c r="C42" s="84"/>
      <c r="D42" s="83"/>
      <c r="E42" s="84"/>
      <c r="F42" s="83"/>
      <c r="G42" s="86"/>
      <c r="H42" s="16"/>
      <c r="I42" s="16"/>
      <c r="J42" s="16"/>
      <c r="K42" s="16"/>
      <c r="L42" s="16"/>
      <c r="M42" s="16"/>
      <c r="N42" s="16"/>
      <c r="O42" s="16"/>
      <c r="P42" s="16"/>
      <c r="Q42" s="16"/>
      <c r="R42" s="16"/>
      <c r="S42" s="16"/>
      <c r="T42" s="16"/>
      <c r="U42" s="16"/>
      <c r="V42" s="16"/>
      <c r="W42" s="16"/>
    </row>
    <row r="43" spans="1:23" s="5" customFormat="1" ht="17">
      <c r="A43" s="77" t="str">
        <f>'Initiative Basics'!C27</f>
        <v>Y</v>
      </c>
      <c r="B43" s="87"/>
      <c r="C43" s="88"/>
      <c r="D43" s="87"/>
      <c r="E43" s="88"/>
      <c r="F43" s="87"/>
      <c r="G43" s="89"/>
      <c r="H43" s="16"/>
      <c r="I43" s="16"/>
      <c r="J43" s="16"/>
      <c r="K43" s="16"/>
      <c r="L43" s="16"/>
      <c r="M43" s="16"/>
      <c r="N43" s="16"/>
      <c r="O43" s="16"/>
      <c r="P43" s="16"/>
      <c r="Q43" s="16"/>
      <c r="R43" s="16"/>
      <c r="S43" s="16"/>
      <c r="T43" s="16"/>
      <c r="U43" s="16"/>
      <c r="V43" s="16"/>
      <c r="W43" s="16"/>
    </row>
    <row r="44" spans="1:23" s="5" customFormat="1" ht="17">
      <c r="A44" s="82" t="str">
        <f>'Initiative Basics'!C28</f>
        <v>Z</v>
      </c>
      <c r="B44" s="83"/>
      <c r="C44" s="84"/>
      <c r="D44" s="83"/>
      <c r="E44" s="84"/>
      <c r="F44" s="83"/>
      <c r="G44" s="86"/>
      <c r="H44" s="16"/>
      <c r="I44" s="16"/>
      <c r="J44" s="16"/>
      <c r="K44" s="16"/>
      <c r="L44" s="16"/>
      <c r="M44" s="16"/>
      <c r="N44" s="16"/>
      <c r="O44" s="16"/>
      <c r="P44" s="16"/>
      <c r="Q44" s="16"/>
      <c r="R44" s="16"/>
      <c r="S44" s="16"/>
      <c r="T44" s="16"/>
      <c r="U44" s="16"/>
      <c r="V44" s="16"/>
      <c r="W44" s="16"/>
    </row>
    <row r="45" spans="1:23" s="5" customFormat="1" ht="17">
      <c r="A45" s="77">
        <f>'Initiative Basics'!C29</f>
        <v>0</v>
      </c>
      <c r="B45" s="87"/>
      <c r="C45" s="88"/>
      <c r="D45" s="87"/>
      <c r="E45" s="88"/>
      <c r="F45" s="87"/>
      <c r="G45" s="89"/>
      <c r="H45" s="16"/>
      <c r="I45" s="16"/>
      <c r="J45" s="16"/>
      <c r="K45" s="16"/>
      <c r="L45" s="16"/>
      <c r="M45" s="16"/>
      <c r="N45" s="16"/>
      <c r="O45" s="16"/>
      <c r="P45" s="16"/>
      <c r="Q45" s="16"/>
      <c r="R45" s="16"/>
      <c r="S45" s="16"/>
      <c r="T45" s="16"/>
      <c r="U45" s="16"/>
      <c r="V45" s="16"/>
      <c r="W45" s="16"/>
    </row>
    <row r="46" spans="1:23" s="5" customFormat="1" ht="17">
      <c r="A46" s="82">
        <f>'Initiative Basics'!C30</f>
        <v>0</v>
      </c>
      <c r="B46" s="83"/>
      <c r="C46" s="84"/>
      <c r="D46" s="83"/>
      <c r="E46" s="84"/>
      <c r="F46" s="83"/>
      <c r="G46" s="86"/>
      <c r="H46" s="16"/>
      <c r="I46" s="16"/>
      <c r="J46" s="16"/>
      <c r="K46" s="16"/>
      <c r="L46" s="16"/>
      <c r="M46" s="16"/>
      <c r="N46" s="16"/>
      <c r="O46" s="16"/>
      <c r="P46" s="16"/>
      <c r="Q46" s="16"/>
      <c r="R46" s="16"/>
      <c r="S46" s="16"/>
      <c r="T46" s="16"/>
      <c r="U46" s="16"/>
      <c r="V46" s="16"/>
      <c r="W46" s="16"/>
    </row>
    <row r="47" spans="1:23" s="5" customFormat="1" ht="17">
      <c r="A47" s="77">
        <f>'Initiative Basics'!C31</f>
        <v>0</v>
      </c>
      <c r="B47" s="87"/>
      <c r="C47" s="88"/>
      <c r="D47" s="87"/>
      <c r="E47" s="88"/>
      <c r="F47" s="87"/>
      <c r="G47" s="89"/>
      <c r="H47" s="16"/>
      <c r="I47" s="16"/>
      <c r="J47" s="16"/>
      <c r="K47" s="16"/>
      <c r="L47" s="16"/>
      <c r="M47" s="16"/>
      <c r="N47" s="16"/>
      <c r="O47" s="16"/>
      <c r="P47" s="16"/>
      <c r="Q47" s="16"/>
      <c r="R47" s="16"/>
      <c r="S47" s="16"/>
      <c r="T47" s="16"/>
      <c r="U47" s="16"/>
      <c r="V47" s="16"/>
      <c r="W47" s="16"/>
    </row>
    <row r="48" spans="1:23" s="5" customFormat="1" ht="17">
      <c r="A48" s="82">
        <f>'Initiative Basics'!C32</f>
        <v>0</v>
      </c>
      <c r="B48" s="83"/>
      <c r="C48" s="84"/>
      <c r="D48" s="83"/>
      <c r="E48" s="84"/>
      <c r="F48" s="83"/>
      <c r="G48" s="86"/>
      <c r="H48" s="16"/>
      <c r="I48" s="16"/>
      <c r="J48" s="16"/>
      <c r="K48" s="16"/>
      <c r="L48" s="16"/>
      <c r="M48" s="16"/>
      <c r="N48" s="16"/>
      <c r="O48" s="16"/>
      <c r="P48" s="16"/>
      <c r="Q48" s="16"/>
      <c r="R48" s="16"/>
      <c r="S48" s="16"/>
      <c r="T48" s="16"/>
      <c r="U48" s="16"/>
      <c r="V48" s="16"/>
      <c r="W48" s="16"/>
    </row>
    <row r="49" spans="1:23" s="5" customFormat="1" ht="17">
      <c r="A49" s="77">
        <f>'Initiative Basics'!C33</f>
        <v>0</v>
      </c>
      <c r="B49" s="87"/>
      <c r="C49" s="88"/>
      <c r="D49" s="87"/>
      <c r="E49" s="88"/>
      <c r="F49" s="87"/>
      <c r="G49" s="89"/>
      <c r="H49" s="16"/>
      <c r="I49" s="16"/>
      <c r="J49" s="16"/>
      <c r="K49" s="16"/>
      <c r="L49" s="16"/>
      <c r="M49" s="16"/>
      <c r="N49" s="16"/>
      <c r="O49" s="16"/>
      <c r="P49" s="16"/>
      <c r="Q49" s="16"/>
      <c r="R49" s="16"/>
      <c r="S49" s="16"/>
      <c r="T49" s="16"/>
      <c r="U49" s="16"/>
      <c r="V49" s="16"/>
      <c r="W49" s="16"/>
    </row>
    <row r="50" spans="1:23" s="5" customFormat="1" ht="17">
      <c r="A50" s="82">
        <f>'Initiative Basics'!C34</f>
        <v>0</v>
      </c>
      <c r="B50" s="83"/>
      <c r="C50" s="84"/>
      <c r="D50" s="83"/>
      <c r="E50" s="84"/>
      <c r="F50" s="83"/>
      <c r="G50" s="86"/>
      <c r="H50" s="16"/>
      <c r="I50" s="16"/>
      <c r="J50" s="16"/>
      <c r="K50" s="16"/>
      <c r="L50" s="16"/>
      <c r="M50" s="16"/>
      <c r="N50" s="16"/>
      <c r="O50" s="16"/>
      <c r="P50" s="16"/>
      <c r="Q50" s="16"/>
      <c r="R50" s="16"/>
      <c r="S50" s="16"/>
      <c r="T50" s="16"/>
      <c r="U50" s="16"/>
      <c r="V50" s="16"/>
      <c r="W50" s="16"/>
    </row>
    <row r="51" spans="1:23" s="5" customFormat="1" ht="17">
      <c r="A51" s="77">
        <f>'Initiative Basics'!C35</f>
        <v>0</v>
      </c>
      <c r="B51" s="87"/>
      <c r="C51" s="88"/>
      <c r="D51" s="87"/>
      <c r="E51" s="88"/>
      <c r="F51" s="87"/>
      <c r="G51" s="89"/>
      <c r="H51" s="16"/>
      <c r="I51" s="16"/>
      <c r="J51" s="16"/>
      <c r="K51" s="16"/>
      <c r="L51" s="16"/>
      <c r="M51" s="16"/>
      <c r="N51" s="16"/>
      <c r="O51" s="16"/>
      <c r="P51" s="16"/>
      <c r="Q51" s="16"/>
      <c r="R51" s="16"/>
      <c r="S51" s="16"/>
      <c r="T51" s="16"/>
      <c r="U51" s="16"/>
      <c r="V51" s="16"/>
      <c r="W51" s="16"/>
    </row>
    <row r="52" spans="1:23" s="5" customFormat="1" ht="17">
      <c r="A52" s="82">
        <f>'Initiative Basics'!C36</f>
        <v>0</v>
      </c>
      <c r="B52" s="83"/>
      <c r="C52" s="84"/>
      <c r="D52" s="83"/>
      <c r="E52" s="84"/>
      <c r="F52" s="83"/>
      <c r="G52" s="86"/>
      <c r="H52" s="16"/>
      <c r="I52" s="16"/>
      <c r="J52" s="16"/>
      <c r="K52" s="16"/>
      <c r="L52" s="16"/>
      <c r="M52" s="16"/>
      <c r="N52" s="16"/>
      <c r="O52" s="16"/>
      <c r="P52" s="16"/>
      <c r="Q52" s="16"/>
      <c r="R52" s="16"/>
      <c r="S52" s="16"/>
      <c r="T52" s="16"/>
      <c r="U52" s="16"/>
      <c r="V52" s="16"/>
      <c r="W52" s="16"/>
    </row>
    <row r="53" spans="1:23" s="5" customFormat="1" ht="17">
      <c r="A53" s="77">
        <f>'Initiative Basics'!C37</f>
        <v>0</v>
      </c>
      <c r="B53" s="87"/>
      <c r="C53" s="88"/>
      <c r="D53" s="87"/>
      <c r="E53" s="88"/>
      <c r="F53" s="87"/>
      <c r="G53" s="89"/>
      <c r="H53" s="16"/>
      <c r="I53" s="16"/>
      <c r="J53" s="16"/>
      <c r="K53" s="16"/>
      <c r="L53" s="16"/>
      <c r="M53" s="16"/>
      <c r="N53" s="16"/>
      <c r="O53" s="16"/>
      <c r="P53" s="16"/>
      <c r="Q53" s="16"/>
      <c r="R53" s="16"/>
      <c r="S53" s="16"/>
      <c r="T53" s="16"/>
      <c r="U53" s="16"/>
      <c r="V53" s="16"/>
      <c r="W53" s="16"/>
    </row>
    <row r="54" spans="1:23" s="5" customFormat="1" ht="17">
      <c r="A54" s="82">
        <f>'Initiative Basics'!C38</f>
        <v>0</v>
      </c>
      <c r="B54" s="83"/>
      <c r="C54" s="84"/>
      <c r="D54" s="83"/>
      <c r="E54" s="84"/>
      <c r="F54" s="83"/>
      <c r="G54" s="86"/>
      <c r="H54" s="16"/>
      <c r="I54" s="16"/>
      <c r="J54" s="16"/>
      <c r="K54" s="16"/>
      <c r="L54" s="16"/>
      <c r="M54" s="16"/>
      <c r="N54" s="16"/>
      <c r="O54" s="16"/>
      <c r="P54" s="16"/>
      <c r="Q54" s="16"/>
      <c r="R54" s="16"/>
      <c r="S54" s="16"/>
      <c r="T54" s="16"/>
      <c r="U54" s="16"/>
      <c r="V54" s="16"/>
      <c r="W54" s="16"/>
    </row>
    <row r="55" spans="1:23" s="5" customFormat="1" ht="17">
      <c r="A55" s="77">
        <f>'Initiative Basics'!C39</f>
        <v>0</v>
      </c>
      <c r="B55" s="87"/>
      <c r="C55" s="88"/>
      <c r="D55" s="87"/>
      <c r="E55" s="88"/>
      <c r="F55" s="87"/>
      <c r="G55" s="89"/>
      <c r="H55" s="16"/>
      <c r="I55" s="16"/>
      <c r="J55" s="16"/>
      <c r="K55" s="16"/>
      <c r="L55" s="16"/>
      <c r="M55" s="16"/>
      <c r="N55" s="16"/>
      <c r="O55" s="16"/>
      <c r="P55" s="16"/>
      <c r="Q55" s="16"/>
      <c r="R55" s="16"/>
      <c r="S55" s="16"/>
      <c r="T55" s="16"/>
      <c r="U55" s="16"/>
      <c r="V55" s="16"/>
      <c r="W55" s="16"/>
    </row>
    <row r="56" spans="1:23" s="5" customFormat="1" ht="17">
      <c r="A56" s="82">
        <f>'Initiative Basics'!C40</f>
        <v>0</v>
      </c>
      <c r="B56" s="83"/>
      <c r="C56" s="84"/>
      <c r="D56" s="83"/>
      <c r="E56" s="84"/>
      <c r="F56" s="83"/>
      <c r="G56" s="86"/>
      <c r="H56" s="16"/>
      <c r="I56" s="16"/>
      <c r="J56" s="16"/>
      <c r="K56" s="16"/>
      <c r="L56" s="16"/>
      <c r="M56" s="16"/>
      <c r="N56" s="16"/>
      <c r="O56" s="16"/>
      <c r="P56" s="16"/>
      <c r="Q56" s="16"/>
      <c r="R56" s="16"/>
      <c r="S56" s="16"/>
      <c r="T56" s="16"/>
      <c r="U56" s="16"/>
      <c r="V56" s="16"/>
      <c r="W56" s="16"/>
    </row>
    <row r="57" spans="1:23" s="5" customFormat="1" ht="17">
      <c r="A57" s="77">
        <f>'Initiative Basics'!C41</f>
        <v>0</v>
      </c>
      <c r="B57" s="87"/>
      <c r="C57" s="88"/>
      <c r="D57" s="87"/>
      <c r="E57" s="88"/>
      <c r="F57" s="87"/>
      <c r="G57" s="89"/>
      <c r="H57" s="16"/>
      <c r="I57" s="16"/>
      <c r="J57" s="16"/>
      <c r="K57" s="16"/>
      <c r="L57" s="16"/>
      <c r="M57" s="16"/>
      <c r="N57" s="16"/>
      <c r="O57" s="16"/>
      <c r="P57" s="16"/>
      <c r="Q57" s="16"/>
      <c r="R57" s="16"/>
      <c r="S57" s="16"/>
      <c r="T57" s="16"/>
      <c r="U57" s="16"/>
      <c r="V57" s="16"/>
      <c r="W57" s="16"/>
    </row>
    <row r="58" spans="1:23" s="5" customFormat="1" ht="17">
      <c r="A58" s="82">
        <f>'Initiative Basics'!C42</f>
        <v>0</v>
      </c>
      <c r="B58" s="83"/>
      <c r="C58" s="84"/>
      <c r="D58" s="83"/>
      <c r="E58" s="84"/>
      <c r="F58" s="83"/>
      <c r="G58" s="86"/>
      <c r="H58" s="16"/>
      <c r="I58" s="16"/>
      <c r="J58" s="16"/>
      <c r="K58" s="16"/>
      <c r="L58" s="16"/>
      <c r="M58" s="16"/>
      <c r="N58" s="16"/>
      <c r="O58" s="16"/>
      <c r="P58" s="16"/>
      <c r="Q58" s="16"/>
      <c r="R58" s="16"/>
      <c r="S58" s="16"/>
      <c r="T58" s="16"/>
      <c r="U58" s="16"/>
      <c r="V58" s="16"/>
      <c r="W58" s="16"/>
    </row>
    <row r="59" spans="1:23" s="5" customFormat="1" ht="18" thickBot="1">
      <c r="A59" s="72" t="s">
        <v>11</v>
      </c>
      <c r="B59" s="73">
        <f t="shared" ref="B59:G59" si="3">SUM(B19:B58)</f>
        <v>0</v>
      </c>
      <c r="C59" s="73">
        <f t="shared" si="3"/>
        <v>0</v>
      </c>
      <c r="D59" s="115">
        <f t="shared" si="3"/>
        <v>0</v>
      </c>
      <c r="E59" s="115">
        <f t="shared" si="3"/>
        <v>0</v>
      </c>
      <c r="F59" s="111">
        <f t="shared" si="3"/>
        <v>0</v>
      </c>
      <c r="G59" s="112">
        <f t="shared" si="3"/>
        <v>0</v>
      </c>
      <c r="H59" s="16"/>
      <c r="I59" s="16"/>
      <c r="J59" s="16"/>
      <c r="K59" s="16"/>
      <c r="L59" s="16"/>
      <c r="M59" s="16"/>
      <c r="N59" s="16"/>
      <c r="O59" s="16"/>
      <c r="P59" s="16"/>
      <c r="Q59" s="16"/>
      <c r="R59" s="16"/>
      <c r="S59" s="16"/>
      <c r="T59" s="16"/>
      <c r="U59" s="16"/>
      <c r="V59" s="16"/>
      <c r="W59" s="16"/>
    </row>
    <row r="60" spans="1:23" s="5" customFormat="1" ht="19" thickTop="1" thickBot="1">
      <c r="A60" s="75" t="s">
        <v>9</v>
      </c>
      <c r="B60" s="217">
        <f>SUM(B19:C58)</f>
        <v>0</v>
      </c>
      <c r="C60" s="218"/>
      <c r="D60" s="219">
        <f>SUM(D19:E58)</f>
        <v>0</v>
      </c>
      <c r="E60" s="219"/>
      <c r="F60" s="220">
        <f>SUM(F19:G58)</f>
        <v>0</v>
      </c>
      <c r="G60" s="221"/>
      <c r="H60" s="16"/>
      <c r="I60" s="16"/>
      <c r="J60" s="16"/>
      <c r="K60" s="16"/>
      <c r="L60" s="16"/>
      <c r="M60" s="16"/>
      <c r="N60" s="16"/>
      <c r="O60" s="16"/>
      <c r="P60" s="16"/>
      <c r="Q60" s="16"/>
      <c r="R60" s="16"/>
      <c r="S60" s="16"/>
      <c r="T60" s="16"/>
      <c r="U60" s="16"/>
      <c r="V60" s="16"/>
      <c r="W60" s="16"/>
    </row>
    <row r="61" spans="1:23" s="16" customFormat="1" ht="18" thickBot="1">
      <c r="A61" s="90"/>
      <c r="B61" s="65"/>
      <c r="C61" s="65"/>
      <c r="D61" s="91"/>
      <c r="E61" s="92"/>
      <c r="F61" s="92"/>
      <c r="G61" s="92"/>
    </row>
    <row r="62" spans="1:23" s="5" customFormat="1" ht="17">
      <c r="A62" s="76" t="s">
        <v>64</v>
      </c>
      <c r="B62" s="222" t="str">
        <f>'Initiative Basics'!A4</f>
        <v>B</v>
      </c>
      <c r="C62" s="223"/>
      <c r="D62" s="223"/>
      <c r="E62" s="223"/>
      <c r="F62" s="223"/>
      <c r="G62" s="224"/>
      <c r="H62" s="16"/>
      <c r="I62" s="16"/>
      <c r="J62" s="16"/>
      <c r="K62" s="16"/>
      <c r="L62" s="16"/>
      <c r="M62" s="16"/>
      <c r="N62" s="16"/>
      <c r="O62" s="16"/>
      <c r="P62" s="16"/>
      <c r="Q62" s="16"/>
      <c r="R62" s="16"/>
      <c r="S62" s="16"/>
      <c r="T62" s="16"/>
      <c r="U62" s="16"/>
      <c r="V62" s="16"/>
      <c r="W62" s="16"/>
    </row>
    <row r="63" spans="1:23" s="5" customFormat="1" ht="17">
      <c r="A63" s="210" t="s">
        <v>2</v>
      </c>
      <c r="B63" s="212" t="s">
        <v>104</v>
      </c>
      <c r="C63" s="213"/>
      <c r="D63" s="230" t="s">
        <v>105</v>
      </c>
      <c r="E63" s="231"/>
      <c r="F63" s="215" t="s">
        <v>106</v>
      </c>
      <c r="G63" s="216"/>
      <c r="H63" s="16"/>
      <c r="I63" s="16"/>
      <c r="J63" s="16"/>
      <c r="K63" s="16"/>
      <c r="L63" s="16"/>
      <c r="M63" s="16"/>
      <c r="N63" s="16"/>
      <c r="O63" s="16"/>
      <c r="P63" s="16"/>
      <c r="Q63" s="16"/>
      <c r="R63" s="16"/>
      <c r="S63" s="16"/>
      <c r="T63" s="16"/>
      <c r="U63" s="16"/>
      <c r="V63" s="16"/>
      <c r="W63" s="16"/>
    </row>
    <row r="64" spans="1:23" ht="18">
      <c r="A64" s="211"/>
      <c r="B64" s="49" t="s">
        <v>7</v>
      </c>
      <c r="C64" s="50" t="s">
        <v>4</v>
      </c>
      <c r="D64" s="116" t="s">
        <v>8</v>
      </c>
      <c r="E64" s="116" t="s">
        <v>4</v>
      </c>
      <c r="F64" s="106" t="s">
        <v>8</v>
      </c>
      <c r="G64" s="107" t="s">
        <v>4</v>
      </c>
    </row>
    <row r="65" spans="1:7" ht="17">
      <c r="A65" s="77" t="str">
        <f>'Initiative Basics'!C3</f>
        <v>A</v>
      </c>
      <c r="B65" s="78"/>
      <c r="C65" s="79"/>
      <c r="D65" s="93"/>
      <c r="E65" s="93"/>
      <c r="F65" s="94"/>
      <c r="G65" s="95"/>
    </row>
    <row r="66" spans="1:7" ht="17">
      <c r="A66" s="82" t="str">
        <f>'Initiative Basics'!C4</f>
        <v>B</v>
      </c>
      <c r="B66" s="83"/>
      <c r="C66" s="84"/>
      <c r="D66" s="85"/>
      <c r="E66" s="85"/>
      <c r="F66" s="83"/>
      <c r="G66" s="86"/>
    </row>
    <row r="67" spans="1:7" ht="17">
      <c r="A67" s="77" t="str">
        <f>'Initiative Basics'!C5</f>
        <v>C</v>
      </c>
      <c r="B67" s="96"/>
      <c r="C67" s="97"/>
      <c r="D67" s="98"/>
      <c r="E67" s="98"/>
      <c r="F67" s="96"/>
      <c r="G67" s="99"/>
    </row>
    <row r="68" spans="1:7" ht="17">
      <c r="A68" s="82" t="str">
        <f>'Initiative Basics'!C6</f>
        <v>D</v>
      </c>
      <c r="B68" s="83"/>
      <c r="C68" s="84"/>
      <c r="D68" s="85"/>
      <c r="E68" s="85"/>
      <c r="F68" s="83"/>
      <c r="G68" s="86"/>
    </row>
    <row r="69" spans="1:7" ht="17">
      <c r="A69" s="77" t="str">
        <f>'Initiative Basics'!C7</f>
        <v>E</v>
      </c>
      <c r="B69" s="96"/>
      <c r="C69" s="97"/>
      <c r="D69" s="98"/>
      <c r="E69" s="98"/>
      <c r="F69" s="96"/>
      <c r="G69" s="99"/>
    </row>
    <row r="70" spans="1:7" ht="17">
      <c r="A70" s="82" t="str">
        <f>'Initiative Basics'!C8</f>
        <v>F</v>
      </c>
      <c r="B70" s="83"/>
      <c r="C70" s="84"/>
      <c r="D70" s="85"/>
      <c r="E70" s="85"/>
      <c r="F70" s="83"/>
      <c r="G70" s="86"/>
    </row>
    <row r="71" spans="1:7" ht="17">
      <c r="A71" s="77" t="str">
        <f>'Initiative Basics'!C9</f>
        <v>G</v>
      </c>
      <c r="B71" s="96"/>
      <c r="C71" s="97"/>
      <c r="D71" s="98"/>
      <c r="E71" s="98"/>
      <c r="F71" s="96"/>
      <c r="G71" s="99"/>
    </row>
    <row r="72" spans="1:7" ht="17">
      <c r="A72" s="82" t="str">
        <f>'Initiative Basics'!C10</f>
        <v>H</v>
      </c>
      <c r="B72" s="83"/>
      <c r="C72" s="84"/>
      <c r="D72" s="85"/>
      <c r="E72" s="85"/>
      <c r="F72" s="83"/>
      <c r="G72" s="86"/>
    </row>
    <row r="73" spans="1:7" ht="17">
      <c r="A73" s="77" t="str">
        <f>'Initiative Basics'!C11</f>
        <v>I</v>
      </c>
      <c r="B73" s="96"/>
      <c r="C73" s="97"/>
      <c r="D73" s="98"/>
      <c r="E73" s="98"/>
      <c r="F73" s="96"/>
      <c r="G73" s="99"/>
    </row>
    <row r="74" spans="1:7" ht="17">
      <c r="A74" s="82" t="str">
        <f>'Initiative Basics'!C12</f>
        <v>J</v>
      </c>
      <c r="B74" s="83"/>
      <c r="C74" s="84"/>
      <c r="D74" s="85"/>
      <c r="E74" s="85"/>
      <c r="F74" s="83"/>
      <c r="G74" s="86"/>
    </row>
    <row r="75" spans="1:7" ht="17">
      <c r="A75" s="77" t="str">
        <f>'Initiative Basics'!C13</f>
        <v>K</v>
      </c>
      <c r="B75" s="96"/>
      <c r="C75" s="97"/>
      <c r="D75" s="98"/>
      <c r="E75" s="98"/>
      <c r="F75" s="96"/>
      <c r="G75" s="99"/>
    </row>
    <row r="76" spans="1:7" ht="17">
      <c r="A76" s="82" t="str">
        <f>'Initiative Basics'!C14</f>
        <v>L</v>
      </c>
      <c r="B76" s="83"/>
      <c r="C76" s="84"/>
      <c r="D76" s="85"/>
      <c r="E76" s="85"/>
      <c r="F76" s="83"/>
      <c r="G76" s="86"/>
    </row>
    <row r="77" spans="1:7" ht="17">
      <c r="A77" s="77" t="str">
        <f>'Initiative Basics'!C15</f>
        <v>M</v>
      </c>
      <c r="B77" s="96"/>
      <c r="C77" s="97"/>
      <c r="D77" s="98"/>
      <c r="E77" s="98"/>
      <c r="F77" s="96"/>
      <c r="G77" s="99"/>
    </row>
    <row r="78" spans="1:7" ht="17">
      <c r="A78" s="82" t="str">
        <f>'Initiative Basics'!C16</f>
        <v>N</v>
      </c>
      <c r="B78" s="83"/>
      <c r="C78" s="84"/>
      <c r="D78" s="85"/>
      <c r="E78" s="85"/>
      <c r="F78" s="83"/>
      <c r="G78" s="86"/>
    </row>
    <row r="79" spans="1:7" ht="17">
      <c r="A79" s="77" t="str">
        <f>'Initiative Basics'!C17</f>
        <v>O</v>
      </c>
      <c r="B79" s="96"/>
      <c r="C79" s="97"/>
      <c r="D79" s="98"/>
      <c r="E79" s="98"/>
      <c r="F79" s="96"/>
      <c r="G79" s="99"/>
    </row>
    <row r="80" spans="1:7" ht="17">
      <c r="A80" s="82" t="str">
        <f>'Initiative Basics'!C18</f>
        <v>P</v>
      </c>
      <c r="B80" s="83"/>
      <c r="C80" s="84"/>
      <c r="D80" s="85"/>
      <c r="E80" s="85"/>
      <c r="F80" s="83"/>
      <c r="G80" s="86"/>
    </row>
    <row r="81" spans="1:7" ht="17">
      <c r="A81" s="77" t="str">
        <f>'Initiative Basics'!C19</f>
        <v>Q</v>
      </c>
      <c r="B81" s="96"/>
      <c r="C81" s="97"/>
      <c r="D81" s="98"/>
      <c r="E81" s="98"/>
      <c r="F81" s="96"/>
      <c r="G81" s="99"/>
    </row>
    <row r="82" spans="1:7" ht="17">
      <c r="A82" s="77" t="str">
        <f>'Initiative Basics'!C20</f>
        <v>R</v>
      </c>
      <c r="B82" s="83"/>
      <c r="C82" s="84"/>
      <c r="D82" s="85"/>
      <c r="E82" s="85"/>
      <c r="F82" s="83"/>
      <c r="G82" s="86"/>
    </row>
    <row r="83" spans="1:7" ht="17">
      <c r="A83" s="82" t="str">
        <f>'Initiative Basics'!C21</f>
        <v>S</v>
      </c>
      <c r="B83" s="96"/>
      <c r="C83" s="97"/>
      <c r="D83" s="98"/>
      <c r="E83" s="98"/>
      <c r="F83" s="96"/>
      <c r="G83" s="99"/>
    </row>
    <row r="84" spans="1:7" ht="17">
      <c r="A84" s="77" t="str">
        <f>'Initiative Basics'!C22</f>
        <v>T</v>
      </c>
      <c r="B84" s="83"/>
      <c r="C84" s="84"/>
      <c r="D84" s="85"/>
      <c r="E84" s="85"/>
      <c r="F84" s="83"/>
      <c r="G84" s="86"/>
    </row>
    <row r="85" spans="1:7" ht="17">
      <c r="A85" s="82" t="str">
        <f>'Initiative Basics'!C23</f>
        <v>U</v>
      </c>
      <c r="B85" s="96"/>
      <c r="C85" s="97"/>
      <c r="D85" s="98"/>
      <c r="E85" s="98"/>
      <c r="F85" s="96"/>
      <c r="G85" s="99"/>
    </row>
    <row r="86" spans="1:7" ht="17">
      <c r="A86" s="77" t="str">
        <f>'Initiative Basics'!C24</f>
        <v>V</v>
      </c>
      <c r="B86" s="83"/>
      <c r="C86" s="84"/>
      <c r="D86" s="85"/>
      <c r="E86" s="85"/>
      <c r="F86" s="83"/>
      <c r="G86" s="86"/>
    </row>
    <row r="87" spans="1:7" ht="17">
      <c r="A87" s="82" t="str">
        <f>'Initiative Basics'!C25</f>
        <v>W</v>
      </c>
      <c r="B87" s="96"/>
      <c r="C87" s="97"/>
      <c r="D87" s="98"/>
      <c r="E87" s="98"/>
      <c r="F87" s="96"/>
      <c r="G87" s="99"/>
    </row>
    <row r="88" spans="1:7" ht="17">
      <c r="A88" s="77" t="str">
        <f>'Initiative Basics'!C26</f>
        <v>X</v>
      </c>
      <c r="B88" s="83"/>
      <c r="C88" s="84"/>
      <c r="D88" s="85"/>
      <c r="E88" s="85"/>
      <c r="F88" s="83"/>
      <c r="G88" s="86"/>
    </row>
    <row r="89" spans="1:7" ht="17">
      <c r="A89" s="82" t="str">
        <f>'Initiative Basics'!C27</f>
        <v>Y</v>
      </c>
      <c r="B89" s="96"/>
      <c r="C89" s="97"/>
      <c r="D89" s="98"/>
      <c r="E89" s="98"/>
      <c r="F89" s="96"/>
      <c r="G89" s="99"/>
    </row>
    <row r="90" spans="1:7" ht="17">
      <c r="A90" s="77" t="str">
        <f>'Initiative Basics'!C28</f>
        <v>Z</v>
      </c>
      <c r="B90" s="83"/>
      <c r="C90" s="84"/>
      <c r="D90" s="85"/>
      <c r="E90" s="85"/>
      <c r="F90" s="83"/>
      <c r="G90" s="86"/>
    </row>
    <row r="91" spans="1:7" ht="17">
      <c r="A91" s="82">
        <f>'Initiative Basics'!C29</f>
        <v>0</v>
      </c>
      <c r="B91" s="96"/>
      <c r="C91" s="97"/>
      <c r="D91" s="98"/>
      <c r="E91" s="98"/>
      <c r="F91" s="96"/>
      <c r="G91" s="99"/>
    </row>
    <row r="92" spans="1:7" ht="17">
      <c r="A92" s="77">
        <f>'Initiative Basics'!C30</f>
        <v>0</v>
      </c>
      <c r="B92" s="83"/>
      <c r="C92" s="84"/>
      <c r="D92" s="85"/>
      <c r="E92" s="85"/>
      <c r="F92" s="83"/>
      <c r="G92" s="86"/>
    </row>
    <row r="93" spans="1:7" ht="17">
      <c r="A93" s="82">
        <f>'Initiative Basics'!C31</f>
        <v>0</v>
      </c>
      <c r="B93" s="96"/>
      <c r="C93" s="97"/>
      <c r="D93" s="98"/>
      <c r="E93" s="98"/>
      <c r="F93" s="96"/>
      <c r="G93" s="99"/>
    </row>
    <row r="94" spans="1:7" ht="17">
      <c r="A94" s="77">
        <f>'Initiative Basics'!C32</f>
        <v>0</v>
      </c>
      <c r="B94" s="83"/>
      <c r="C94" s="84"/>
      <c r="D94" s="85"/>
      <c r="E94" s="85"/>
      <c r="F94" s="83"/>
      <c r="G94" s="86"/>
    </row>
    <row r="95" spans="1:7" ht="17">
      <c r="A95" s="82">
        <f>'Initiative Basics'!C33</f>
        <v>0</v>
      </c>
      <c r="B95" s="96"/>
      <c r="C95" s="97"/>
      <c r="D95" s="98"/>
      <c r="E95" s="98"/>
      <c r="F95" s="96"/>
      <c r="G95" s="99"/>
    </row>
    <row r="96" spans="1:7" ht="17">
      <c r="A96" s="77">
        <f>'Initiative Basics'!C34</f>
        <v>0</v>
      </c>
      <c r="B96" s="83"/>
      <c r="C96" s="84"/>
      <c r="D96" s="85"/>
      <c r="E96" s="85"/>
      <c r="F96" s="83"/>
      <c r="G96" s="86"/>
    </row>
    <row r="97" spans="1:23" ht="17">
      <c r="A97" s="82">
        <f>'Initiative Basics'!C35</f>
        <v>0</v>
      </c>
      <c r="B97" s="96"/>
      <c r="C97" s="97"/>
      <c r="D97" s="98"/>
      <c r="E97" s="98"/>
      <c r="F97" s="96"/>
      <c r="G97" s="99"/>
    </row>
    <row r="98" spans="1:23" ht="17">
      <c r="A98" s="77">
        <f>'Initiative Basics'!C36</f>
        <v>0</v>
      </c>
      <c r="B98" s="83"/>
      <c r="C98" s="84"/>
      <c r="D98" s="85"/>
      <c r="E98" s="85"/>
      <c r="F98" s="83"/>
      <c r="G98" s="86"/>
    </row>
    <row r="99" spans="1:23" ht="17">
      <c r="A99" s="77">
        <f>'Initiative Basics'!C37</f>
        <v>0</v>
      </c>
      <c r="B99" s="96"/>
      <c r="C99" s="97"/>
      <c r="D99" s="98"/>
      <c r="E99" s="98"/>
      <c r="F99" s="96"/>
      <c r="G99" s="99"/>
    </row>
    <row r="100" spans="1:23" ht="17">
      <c r="A100" s="77">
        <f>'Initiative Basics'!C38</f>
        <v>0</v>
      </c>
      <c r="B100" s="83"/>
      <c r="C100" s="84"/>
      <c r="D100" s="85"/>
      <c r="E100" s="85"/>
      <c r="F100" s="83"/>
      <c r="G100" s="86"/>
    </row>
    <row r="101" spans="1:23" ht="17">
      <c r="A101" s="82">
        <f>'Initiative Basics'!C39</f>
        <v>0</v>
      </c>
      <c r="B101" s="96"/>
      <c r="C101" s="97"/>
      <c r="D101" s="98"/>
      <c r="E101" s="98"/>
      <c r="F101" s="96"/>
      <c r="G101" s="99"/>
    </row>
    <row r="102" spans="1:23" ht="17">
      <c r="A102" s="77">
        <f>'Initiative Basics'!C40</f>
        <v>0</v>
      </c>
      <c r="B102" s="83"/>
      <c r="C102" s="84"/>
      <c r="D102" s="85"/>
      <c r="E102" s="85"/>
      <c r="F102" s="83"/>
      <c r="G102" s="86"/>
    </row>
    <row r="103" spans="1:23" ht="17">
      <c r="A103" s="82">
        <f>'Initiative Basics'!C41</f>
        <v>0</v>
      </c>
      <c r="B103" s="96"/>
      <c r="C103" s="97"/>
      <c r="D103" s="98"/>
      <c r="E103" s="98"/>
      <c r="F103" s="96"/>
      <c r="G103" s="99"/>
    </row>
    <row r="104" spans="1:23" ht="17">
      <c r="A104" s="77">
        <f>'Initiative Basics'!C42</f>
        <v>0</v>
      </c>
      <c r="B104" s="83"/>
      <c r="C104" s="84"/>
      <c r="D104" s="85"/>
      <c r="E104" s="85"/>
      <c r="F104" s="83"/>
      <c r="G104" s="86"/>
    </row>
    <row r="105" spans="1:23" ht="18" thickBot="1">
      <c r="A105" s="72" t="s">
        <v>11</v>
      </c>
      <c r="B105" s="73">
        <f t="shared" ref="B105:G105" si="4">SUM(B65:B104)</f>
        <v>0</v>
      </c>
      <c r="C105" s="74">
        <f t="shared" si="4"/>
        <v>0</v>
      </c>
      <c r="D105" s="115">
        <f t="shared" si="4"/>
        <v>0</v>
      </c>
      <c r="E105" s="115">
        <f t="shared" si="4"/>
        <v>0</v>
      </c>
      <c r="F105" s="108">
        <f t="shared" si="4"/>
        <v>0</v>
      </c>
      <c r="G105" s="109">
        <f t="shared" si="4"/>
        <v>0</v>
      </c>
    </row>
    <row r="106" spans="1:23" s="5" customFormat="1" ht="19" thickTop="1" thickBot="1">
      <c r="A106" s="75" t="s">
        <v>9</v>
      </c>
      <c r="B106" s="217">
        <f>SUM(B65:C104)</f>
        <v>0</v>
      </c>
      <c r="C106" s="218"/>
      <c r="D106" s="219">
        <f>SUM(D65:E104)</f>
        <v>0</v>
      </c>
      <c r="E106" s="219"/>
      <c r="F106" s="220">
        <f>SUM(F65:G104)</f>
        <v>0</v>
      </c>
      <c r="G106" s="221"/>
      <c r="H106" s="16"/>
      <c r="I106" s="16"/>
      <c r="J106" s="16"/>
      <c r="K106" s="16"/>
      <c r="L106" s="16"/>
      <c r="M106" s="16"/>
      <c r="N106" s="16"/>
      <c r="O106" s="16"/>
      <c r="P106" s="16"/>
      <c r="Q106" s="16"/>
      <c r="R106" s="16"/>
      <c r="S106" s="16"/>
      <c r="T106" s="16"/>
      <c r="U106" s="16"/>
      <c r="V106" s="16"/>
      <c r="W106" s="16"/>
    </row>
    <row r="107" spans="1:23" s="1" customFormat="1" ht="18" thickBot="1">
      <c r="A107" s="90"/>
      <c r="B107" s="65"/>
      <c r="C107" s="65"/>
      <c r="D107" s="91"/>
      <c r="E107" s="92"/>
      <c r="F107" s="92"/>
      <c r="G107" s="92"/>
      <c r="H107" s="16"/>
    </row>
    <row r="108" spans="1:23" ht="17">
      <c r="A108" s="76" t="s">
        <v>65</v>
      </c>
      <c r="B108" s="222" t="str">
        <f>'Initiative Basics'!A5</f>
        <v>C</v>
      </c>
      <c r="C108" s="223"/>
      <c r="D108" s="223"/>
      <c r="E108" s="223"/>
      <c r="F108" s="223"/>
      <c r="G108" s="224"/>
      <c r="H108" s="16"/>
    </row>
    <row r="109" spans="1:23" ht="17">
      <c r="A109" s="210" t="s">
        <v>2</v>
      </c>
      <c r="B109" s="212" t="s">
        <v>104</v>
      </c>
      <c r="C109" s="213"/>
      <c r="D109" s="214" t="s">
        <v>105</v>
      </c>
      <c r="E109" s="214"/>
      <c r="F109" s="215" t="s">
        <v>106</v>
      </c>
      <c r="G109" s="216"/>
      <c r="H109" s="16"/>
    </row>
    <row r="110" spans="1:23" ht="18">
      <c r="A110" s="211"/>
      <c r="B110" s="49" t="s">
        <v>7</v>
      </c>
      <c r="C110" s="50" t="s">
        <v>4</v>
      </c>
      <c r="D110" s="116" t="s">
        <v>8</v>
      </c>
      <c r="E110" s="116" t="s">
        <v>4</v>
      </c>
      <c r="F110" s="113" t="s">
        <v>8</v>
      </c>
      <c r="G110" s="107" t="s">
        <v>4</v>
      </c>
    </row>
    <row r="111" spans="1:23" ht="17">
      <c r="A111" s="77" t="str">
        <f>'Initiative Basics'!C3</f>
        <v>A</v>
      </c>
      <c r="B111" s="78"/>
      <c r="C111" s="79"/>
      <c r="D111" s="93"/>
      <c r="E111" s="93"/>
      <c r="F111" s="94"/>
      <c r="G111" s="95"/>
    </row>
    <row r="112" spans="1:23" ht="17">
      <c r="A112" s="82" t="str">
        <f>'Initiative Basics'!C4</f>
        <v>B</v>
      </c>
      <c r="B112" s="83"/>
      <c r="C112" s="84"/>
      <c r="D112" s="85"/>
      <c r="E112" s="85"/>
      <c r="F112" s="83"/>
      <c r="G112" s="86"/>
    </row>
    <row r="113" spans="1:7" ht="17">
      <c r="A113" s="77" t="str">
        <f>'Initiative Basics'!C5</f>
        <v>C</v>
      </c>
      <c r="B113" s="78"/>
      <c r="C113" s="79"/>
      <c r="D113" s="93"/>
      <c r="E113" s="93"/>
      <c r="F113" s="78"/>
      <c r="G113" s="95"/>
    </row>
    <row r="114" spans="1:7" ht="17">
      <c r="A114" s="82" t="str">
        <f>'Initiative Basics'!C6</f>
        <v>D</v>
      </c>
      <c r="B114" s="83"/>
      <c r="C114" s="84"/>
      <c r="D114" s="85"/>
      <c r="E114" s="85"/>
      <c r="F114" s="83"/>
      <c r="G114" s="86"/>
    </row>
    <row r="115" spans="1:7" ht="17">
      <c r="A115" s="77" t="str">
        <f>'Initiative Basics'!C7</f>
        <v>E</v>
      </c>
      <c r="B115" s="78"/>
      <c r="C115" s="79"/>
      <c r="D115" s="93"/>
      <c r="E115" s="93"/>
      <c r="F115" s="78"/>
      <c r="G115" s="95"/>
    </row>
    <row r="116" spans="1:7" ht="17">
      <c r="A116" s="82" t="str">
        <f>'Initiative Basics'!C8</f>
        <v>F</v>
      </c>
      <c r="B116" s="83"/>
      <c r="C116" s="84"/>
      <c r="D116" s="85"/>
      <c r="E116" s="85"/>
      <c r="F116" s="83"/>
      <c r="G116" s="86"/>
    </row>
    <row r="117" spans="1:7" ht="17">
      <c r="A117" s="77" t="str">
        <f>'Initiative Basics'!C9</f>
        <v>G</v>
      </c>
      <c r="B117" s="78"/>
      <c r="C117" s="79"/>
      <c r="D117" s="93"/>
      <c r="E117" s="93"/>
      <c r="F117" s="78"/>
      <c r="G117" s="95"/>
    </row>
    <row r="118" spans="1:7" ht="17">
      <c r="A118" s="82" t="str">
        <f>'Initiative Basics'!C10</f>
        <v>H</v>
      </c>
      <c r="B118" s="83"/>
      <c r="C118" s="84"/>
      <c r="D118" s="85"/>
      <c r="E118" s="85"/>
      <c r="F118" s="83"/>
      <c r="G118" s="86"/>
    </row>
    <row r="119" spans="1:7" ht="17">
      <c r="A119" s="77" t="str">
        <f>'Initiative Basics'!C11</f>
        <v>I</v>
      </c>
      <c r="B119" s="78"/>
      <c r="C119" s="79"/>
      <c r="D119" s="93"/>
      <c r="E119" s="93"/>
      <c r="F119" s="78"/>
      <c r="G119" s="95"/>
    </row>
    <row r="120" spans="1:7" ht="17">
      <c r="A120" s="82" t="str">
        <f>'Initiative Basics'!C12</f>
        <v>J</v>
      </c>
      <c r="B120" s="83"/>
      <c r="C120" s="84"/>
      <c r="D120" s="85"/>
      <c r="E120" s="85"/>
      <c r="F120" s="83"/>
      <c r="G120" s="86"/>
    </row>
    <row r="121" spans="1:7" ht="17">
      <c r="A121" s="77" t="str">
        <f>'Initiative Basics'!C13</f>
        <v>K</v>
      </c>
      <c r="B121" s="78"/>
      <c r="C121" s="79"/>
      <c r="D121" s="93"/>
      <c r="E121" s="93"/>
      <c r="F121" s="78"/>
      <c r="G121" s="95"/>
    </row>
    <row r="122" spans="1:7" ht="17">
      <c r="A122" s="82" t="str">
        <f>'Initiative Basics'!C14</f>
        <v>L</v>
      </c>
      <c r="B122" s="83"/>
      <c r="C122" s="84"/>
      <c r="D122" s="85"/>
      <c r="E122" s="85"/>
      <c r="F122" s="83"/>
      <c r="G122" s="86"/>
    </row>
    <row r="123" spans="1:7" ht="17">
      <c r="A123" s="77" t="str">
        <f>'Initiative Basics'!C15</f>
        <v>M</v>
      </c>
      <c r="B123" s="78"/>
      <c r="C123" s="79"/>
      <c r="D123" s="93"/>
      <c r="E123" s="93"/>
      <c r="F123" s="78"/>
      <c r="G123" s="95"/>
    </row>
    <row r="124" spans="1:7" ht="17">
      <c r="A124" s="82" t="str">
        <f>'Initiative Basics'!C16</f>
        <v>N</v>
      </c>
      <c r="B124" s="83"/>
      <c r="C124" s="84"/>
      <c r="D124" s="85"/>
      <c r="E124" s="85"/>
      <c r="F124" s="83"/>
      <c r="G124" s="86"/>
    </row>
    <row r="125" spans="1:7" ht="17">
      <c r="A125" s="77" t="str">
        <f>'Initiative Basics'!C17</f>
        <v>O</v>
      </c>
      <c r="B125" s="78"/>
      <c r="C125" s="79"/>
      <c r="D125" s="93"/>
      <c r="E125" s="93"/>
      <c r="F125" s="78"/>
      <c r="G125" s="95"/>
    </row>
    <row r="126" spans="1:7" ht="17">
      <c r="A126" s="82" t="str">
        <f>'Initiative Basics'!C18</f>
        <v>P</v>
      </c>
      <c r="B126" s="83"/>
      <c r="C126" s="84"/>
      <c r="D126" s="85"/>
      <c r="E126" s="85"/>
      <c r="F126" s="83"/>
      <c r="G126" s="86"/>
    </row>
    <row r="127" spans="1:7" ht="17">
      <c r="A127" s="77" t="str">
        <f>'Initiative Basics'!C19</f>
        <v>Q</v>
      </c>
      <c r="B127" s="78"/>
      <c r="C127" s="79"/>
      <c r="D127" s="93"/>
      <c r="E127" s="93"/>
      <c r="F127" s="78"/>
      <c r="G127" s="95"/>
    </row>
    <row r="128" spans="1:7" ht="17">
      <c r="A128" s="82" t="str">
        <f>'Initiative Basics'!C20</f>
        <v>R</v>
      </c>
      <c r="B128" s="83"/>
      <c r="C128" s="84"/>
      <c r="D128" s="85"/>
      <c r="E128" s="85"/>
      <c r="F128" s="83"/>
      <c r="G128" s="86"/>
    </row>
    <row r="129" spans="1:7" ht="17">
      <c r="A129" s="77" t="str">
        <f>'Initiative Basics'!C21</f>
        <v>S</v>
      </c>
      <c r="B129" s="78"/>
      <c r="C129" s="79"/>
      <c r="D129" s="93"/>
      <c r="E129" s="93"/>
      <c r="F129" s="78"/>
      <c r="G129" s="95"/>
    </row>
    <row r="130" spans="1:7" ht="17">
      <c r="A130" s="82" t="str">
        <f>'Initiative Basics'!C22</f>
        <v>T</v>
      </c>
      <c r="B130" s="83"/>
      <c r="C130" s="84"/>
      <c r="D130" s="85"/>
      <c r="E130" s="85"/>
      <c r="F130" s="83"/>
      <c r="G130" s="86"/>
    </row>
    <row r="131" spans="1:7" ht="17">
      <c r="A131" s="77" t="str">
        <f>'Initiative Basics'!C23</f>
        <v>U</v>
      </c>
      <c r="B131" s="78"/>
      <c r="C131" s="79"/>
      <c r="D131" s="93"/>
      <c r="E131" s="93"/>
      <c r="F131" s="78"/>
      <c r="G131" s="95"/>
    </row>
    <row r="132" spans="1:7" ht="17">
      <c r="A132" s="82" t="str">
        <f>'Initiative Basics'!C24</f>
        <v>V</v>
      </c>
      <c r="B132" s="83"/>
      <c r="C132" s="84"/>
      <c r="D132" s="85"/>
      <c r="E132" s="85"/>
      <c r="F132" s="83"/>
      <c r="G132" s="86"/>
    </row>
    <row r="133" spans="1:7" ht="17">
      <c r="A133" s="77" t="str">
        <f>'Initiative Basics'!C25</f>
        <v>W</v>
      </c>
      <c r="B133" s="78"/>
      <c r="C133" s="79"/>
      <c r="D133" s="93"/>
      <c r="E133" s="93"/>
      <c r="F133" s="78"/>
      <c r="G133" s="95"/>
    </row>
    <row r="134" spans="1:7" ht="17">
      <c r="A134" s="82" t="str">
        <f>'Initiative Basics'!C26</f>
        <v>X</v>
      </c>
      <c r="B134" s="83"/>
      <c r="C134" s="84"/>
      <c r="D134" s="85"/>
      <c r="E134" s="85"/>
      <c r="F134" s="83"/>
      <c r="G134" s="86"/>
    </row>
    <row r="135" spans="1:7" ht="17">
      <c r="A135" s="77" t="str">
        <f>'Initiative Basics'!C27</f>
        <v>Y</v>
      </c>
      <c r="B135" s="78"/>
      <c r="C135" s="79"/>
      <c r="D135" s="93"/>
      <c r="E135" s="93"/>
      <c r="F135" s="78"/>
      <c r="G135" s="95"/>
    </row>
    <row r="136" spans="1:7" ht="17">
      <c r="A136" s="82" t="str">
        <f>'Initiative Basics'!C28</f>
        <v>Z</v>
      </c>
      <c r="B136" s="83"/>
      <c r="C136" s="84"/>
      <c r="D136" s="85"/>
      <c r="E136" s="85"/>
      <c r="F136" s="83"/>
      <c r="G136" s="86"/>
    </row>
    <row r="137" spans="1:7" ht="17">
      <c r="A137" s="77">
        <f>'Initiative Basics'!C29</f>
        <v>0</v>
      </c>
      <c r="B137" s="78"/>
      <c r="C137" s="79"/>
      <c r="D137" s="93"/>
      <c r="E137" s="93"/>
      <c r="F137" s="78"/>
      <c r="G137" s="95"/>
    </row>
    <row r="138" spans="1:7" ht="17">
      <c r="A138" s="82">
        <f>'Initiative Basics'!C30</f>
        <v>0</v>
      </c>
      <c r="B138" s="83"/>
      <c r="C138" s="84"/>
      <c r="D138" s="85"/>
      <c r="E138" s="85"/>
      <c r="F138" s="83"/>
      <c r="G138" s="86"/>
    </row>
    <row r="139" spans="1:7" ht="17">
      <c r="A139" s="77">
        <f>'Initiative Basics'!C31</f>
        <v>0</v>
      </c>
      <c r="B139" s="78"/>
      <c r="C139" s="79"/>
      <c r="D139" s="93"/>
      <c r="E139" s="93"/>
      <c r="F139" s="78"/>
      <c r="G139" s="95"/>
    </row>
    <row r="140" spans="1:7" ht="17">
      <c r="A140" s="82">
        <f>'Initiative Basics'!C32</f>
        <v>0</v>
      </c>
      <c r="B140" s="83"/>
      <c r="C140" s="84"/>
      <c r="D140" s="85"/>
      <c r="E140" s="85"/>
      <c r="F140" s="83"/>
      <c r="G140" s="86"/>
    </row>
    <row r="141" spans="1:7" ht="17">
      <c r="A141" s="77">
        <f>'Initiative Basics'!C33</f>
        <v>0</v>
      </c>
      <c r="B141" s="78"/>
      <c r="C141" s="79"/>
      <c r="D141" s="93"/>
      <c r="E141" s="93"/>
      <c r="F141" s="78"/>
      <c r="G141" s="95"/>
    </row>
    <row r="142" spans="1:7" ht="17">
      <c r="A142" s="82">
        <f>'Initiative Basics'!C34</f>
        <v>0</v>
      </c>
      <c r="B142" s="83"/>
      <c r="C142" s="84"/>
      <c r="D142" s="85"/>
      <c r="E142" s="85"/>
      <c r="F142" s="83"/>
      <c r="G142" s="86"/>
    </row>
    <row r="143" spans="1:7" ht="17">
      <c r="A143" s="77">
        <f>'Initiative Basics'!C35</f>
        <v>0</v>
      </c>
      <c r="B143" s="78"/>
      <c r="C143" s="79"/>
      <c r="D143" s="93"/>
      <c r="E143" s="93"/>
      <c r="F143" s="78"/>
      <c r="G143" s="95"/>
    </row>
    <row r="144" spans="1:7" ht="17">
      <c r="A144" s="82">
        <f>'Initiative Basics'!C36</f>
        <v>0</v>
      </c>
      <c r="B144" s="83"/>
      <c r="C144" s="84"/>
      <c r="D144" s="85"/>
      <c r="E144" s="85"/>
      <c r="F144" s="83"/>
      <c r="G144" s="86"/>
    </row>
    <row r="145" spans="1:23" ht="17">
      <c r="A145" s="82">
        <f>'Initiative Basics'!C37</f>
        <v>0</v>
      </c>
      <c r="B145" s="78"/>
      <c r="C145" s="79"/>
      <c r="D145" s="93"/>
      <c r="E145" s="93"/>
      <c r="F145" s="78"/>
      <c r="G145" s="95"/>
    </row>
    <row r="146" spans="1:23" ht="17">
      <c r="A146" s="77">
        <f>'Initiative Basics'!C38</f>
        <v>0</v>
      </c>
      <c r="B146" s="83"/>
      <c r="C146" s="84"/>
      <c r="D146" s="85"/>
      <c r="E146" s="85"/>
      <c r="F146" s="83"/>
      <c r="G146" s="86"/>
    </row>
    <row r="147" spans="1:23" ht="17">
      <c r="A147" s="82">
        <f>'Initiative Basics'!C39</f>
        <v>0</v>
      </c>
      <c r="B147" s="78"/>
      <c r="C147" s="79"/>
      <c r="D147" s="93"/>
      <c r="E147" s="93"/>
      <c r="F147" s="78"/>
      <c r="G147" s="95"/>
    </row>
    <row r="148" spans="1:23" ht="17">
      <c r="A148" s="82">
        <f>'Initiative Basics'!C40</f>
        <v>0</v>
      </c>
      <c r="B148" s="83"/>
      <c r="C148" s="84"/>
      <c r="D148" s="85"/>
      <c r="E148" s="85"/>
      <c r="F148" s="83"/>
      <c r="G148" s="86"/>
    </row>
    <row r="149" spans="1:23" ht="17">
      <c r="A149" s="77">
        <f>'Initiative Basics'!C41</f>
        <v>0</v>
      </c>
      <c r="B149" s="78"/>
      <c r="C149" s="79"/>
      <c r="D149" s="93"/>
      <c r="E149" s="93"/>
      <c r="F149" s="78"/>
      <c r="G149" s="95"/>
    </row>
    <row r="150" spans="1:23" ht="17">
      <c r="A150" s="82">
        <f>'Initiative Basics'!C42</f>
        <v>0</v>
      </c>
      <c r="B150" s="83"/>
      <c r="C150" s="84"/>
      <c r="D150" s="85"/>
      <c r="E150" s="85"/>
      <c r="F150" s="100"/>
      <c r="G150" s="86"/>
    </row>
    <row r="151" spans="1:23" ht="18" thickBot="1">
      <c r="A151" s="72" t="s">
        <v>11</v>
      </c>
      <c r="B151" s="73">
        <f t="shared" ref="B151:G151" si="5">SUM(B111:B150)</f>
        <v>0</v>
      </c>
      <c r="C151" s="74">
        <f t="shared" si="5"/>
        <v>0</v>
      </c>
      <c r="D151" s="115">
        <f t="shared" si="5"/>
        <v>0</v>
      </c>
      <c r="E151" s="115">
        <f t="shared" si="5"/>
        <v>0</v>
      </c>
      <c r="F151" s="114">
        <f t="shared" si="5"/>
        <v>0</v>
      </c>
      <c r="G151" s="109">
        <f t="shared" si="5"/>
        <v>0</v>
      </c>
    </row>
    <row r="152" spans="1:23" s="5" customFormat="1" ht="19" thickTop="1" thickBot="1">
      <c r="A152" s="75" t="s">
        <v>9</v>
      </c>
      <c r="B152" s="217">
        <f>SUM(B111:C150)</f>
        <v>0</v>
      </c>
      <c r="C152" s="218"/>
      <c r="D152" s="219">
        <f>SUM(D111:E150)</f>
        <v>0</v>
      </c>
      <c r="E152" s="219"/>
      <c r="F152" s="220">
        <f>SUM(F111:G150)</f>
        <v>0</v>
      </c>
      <c r="G152" s="221"/>
      <c r="H152" s="16"/>
      <c r="I152" s="16"/>
      <c r="J152" s="16"/>
      <c r="K152" s="16"/>
      <c r="L152" s="16"/>
      <c r="M152" s="16"/>
      <c r="N152" s="16"/>
      <c r="O152" s="16"/>
      <c r="P152" s="16"/>
      <c r="Q152" s="16"/>
      <c r="R152" s="16"/>
      <c r="S152" s="16"/>
      <c r="T152" s="16"/>
      <c r="U152" s="16"/>
      <c r="V152" s="16"/>
      <c r="W152" s="16"/>
    </row>
    <row r="153" spans="1:23" s="1" customFormat="1" ht="18" thickBot="1">
      <c r="A153" s="101"/>
      <c r="B153" s="102"/>
      <c r="C153" s="102"/>
      <c r="D153" s="45"/>
      <c r="E153" s="101"/>
      <c r="F153" s="101"/>
      <c r="G153" s="101"/>
    </row>
    <row r="154" spans="1:23" ht="17">
      <c r="A154" s="76" t="s">
        <v>66</v>
      </c>
      <c r="B154" s="222" t="str">
        <f>'Initiative Basics'!A6</f>
        <v>D</v>
      </c>
      <c r="C154" s="223"/>
      <c r="D154" s="223"/>
      <c r="E154" s="223"/>
      <c r="F154" s="223"/>
      <c r="G154" s="224"/>
    </row>
    <row r="155" spans="1:23" ht="17">
      <c r="A155" s="210" t="s">
        <v>2</v>
      </c>
      <c r="B155" s="212" t="s">
        <v>104</v>
      </c>
      <c r="C155" s="213"/>
      <c r="D155" s="214" t="s">
        <v>105</v>
      </c>
      <c r="E155" s="214"/>
      <c r="F155" s="215" t="s">
        <v>106</v>
      </c>
      <c r="G155" s="216"/>
    </row>
    <row r="156" spans="1:23" ht="18">
      <c r="A156" s="211"/>
      <c r="B156" s="49" t="s">
        <v>7</v>
      </c>
      <c r="C156" s="50" t="s">
        <v>4</v>
      </c>
      <c r="D156" s="116" t="s">
        <v>8</v>
      </c>
      <c r="E156" s="116" t="s">
        <v>4</v>
      </c>
      <c r="F156" s="106" t="s">
        <v>8</v>
      </c>
      <c r="G156" s="107" t="s">
        <v>4</v>
      </c>
    </row>
    <row r="157" spans="1:23" ht="17">
      <c r="A157" s="77" t="str">
        <f>'Initiative Basics'!C3</f>
        <v>A</v>
      </c>
      <c r="B157" s="78"/>
      <c r="C157" s="79"/>
      <c r="D157" s="93"/>
      <c r="E157" s="93"/>
      <c r="F157" s="94"/>
      <c r="G157" s="95"/>
    </row>
    <row r="158" spans="1:23" ht="17">
      <c r="A158" s="82" t="str">
        <f>'Initiative Basics'!C4</f>
        <v>B</v>
      </c>
      <c r="B158" s="83"/>
      <c r="C158" s="84"/>
      <c r="D158" s="85"/>
      <c r="E158" s="85"/>
      <c r="F158" s="83"/>
      <c r="G158" s="86"/>
    </row>
    <row r="159" spans="1:23" ht="17">
      <c r="A159" s="77" t="str">
        <f>'Initiative Basics'!C5</f>
        <v>C</v>
      </c>
      <c r="B159" s="96"/>
      <c r="C159" s="97"/>
      <c r="D159" s="98"/>
      <c r="E159" s="98"/>
      <c r="F159" s="83"/>
      <c r="G159" s="86"/>
    </row>
    <row r="160" spans="1:23" ht="17">
      <c r="A160" s="82" t="str">
        <f>'Initiative Basics'!C6</f>
        <v>D</v>
      </c>
      <c r="B160" s="83"/>
      <c r="C160" s="84"/>
      <c r="D160" s="85"/>
      <c r="E160" s="85"/>
      <c r="F160" s="96"/>
      <c r="G160" s="99"/>
    </row>
    <row r="161" spans="1:7" ht="17">
      <c r="A161" s="77" t="str">
        <f>'Initiative Basics'!C7</f>
        <v>E</v>
      </c>
      <c r="B161" s="78"/>
      <c r="C161" s="79"/>
      <c r="D161" s="93"/>
      <c r="E161" s="93"/>
      <c r="F161" s="83"/>
      <c r="G161" s="86"/>
    </row>
    <row r="162" spans="1:7" ht="17">
      <c r="A162" s="82" t="str">
        <f>'Initiative Basics'!C8</f>
        <v>F</v>
      </c>
      <c r="B162" s="83"/>
      <c r="C162" s="84"/>
      <c r="D162" s="85"/>
      <c r="E162" s="85"/>
      <c r="F162" s="96"/>
      <c r="G162" s="99"/>
    </row>
    <row r="163" spans="1:7" ht="17">
      <c r="A163" s="77" t="str">
        <f>'Initiative Basics'!C9</f>
        <v>G</v>
      </c>
      <c r="B163" s="96"/>
      <c r="C163" s="97"/>
      <c r="D163" s="98"/>
      <c r="E163" s="98"/>
      <c r="F163" s="83"/>
      <c r="G163" s="86"/>
    </row>
    <row r="164" spans="1:7" ht="17">
      <c r="A164" s="82" t="str">
        <f>'Initiative Basics'!C10</f>
        <v>H</v>
      </c>
      <c r="B164" s="83"/>
      <c r="C164" s="84"/>
      <c r="D164" s="85"/>
      <c r="E164" s="85"/>
      <c r="F164" s="96"/>
      <c r="G164" s="99"/>
    </row>
    <row r="165" spans="1:7" ht="17">
      <c r="A165" s="77" t="str">
        <f>'Initiative Basics'!C11</f>
        <v>I</v>
      </c>
      <c r="B165" s="78"/>
      <c r="C165" s="79"/>
      <c r="D165" s="93"/>
      <c r="E165" s="93"/>
      <c r="F165" s="83"/>
      <c r="G165" s="86"/>
    </row>
    <row r="166" spans="1:7" ht="17">
      <c r="A166" s="82" t="str">
        <f>'Initiative Basics'!C12</f>
        <v>J</v>
      </c>
      <c r="B166" s="83"/>
      <c r="C166" s="84"/>
      <c r="D166" s="85"/>
      <c r="E166" s="85"/>
      <c r="F166" s="96"/>
      <c r="G166" s="99"/>
    </row>
    <row r="167" spans="1:7" ht="17">
      <c r="A167" s="77" t="str">
        <f>'Initiative Basics'!C13</f>
        <v>K</v>
      </c>
      <c r="B167" s="96"/>
      <c r="C167" s="97"/>
      <c r="D167" s="98"/>
      <c r="E167" s="98"/>
      <c r="F167" s="83"/>
      <c r="G167" s="86"/>
    </row>
    <row r="168" spans="1:7" ht="17">
      <c r="A168" s="82" t="str">
        <f>'Initiative Basics'!C14</f>
        <v>L</v>
      </c>
      <c r="B168" s="83"/>
      <c r="C168" s="84"/>
      <c r="D168" s="85"/>
      <c r="E168" s="85"/>
      <c r="F168" s="96"/>
      <c r="G168" s="99"/>
    </row>
    <row r="169" spans="1:7" ht="17">
      <c r="A169" s="77" t="str">
        <f>'Initiative Basics'!C15</f>
        <v>M</v>
      </c>
      <c r="B169" s="78"/>
      <c r="C169" s="79"/>
      <c r="D169" s="93"/>
      <c r="E169" s="93"/>
      <c r="F169" s="83"/>
      <c r="G169" s="86"/>
    </row>
    <row r="170" spans="1:7" ht="17">
      <c r="A170" s="82" t="str">
        <f>'Initiative Basics'!C16</f>
        <v>N</v>
      </c>
      <c r="B170" s="83"/>
      <c r="C170" s="84"/>
      <c r="D170" s="85"/>
      <c r="E170" s="85"/>
      <c r="F170" s="96"/>
      <c r="G170" s="99"/>
    </row>
    <row r="171" spans="1:7" ht="17">
      <c r="A171" s="77" t="str">
        <f>'Initiative Basics'!C17</f>
        <v>O</v>
      </c>
      <c r="B171" s="96"/>
      <c r="C171" s="97"/>
      <c r="D171" s="98"/>
      <c r="E171" s="98"/>
      <c r="F171" s="83"/>
      <c r="G171" s="86"/>
    </row>
    <row r="172" spans="1:7" ht="17">
      <c r="A172" s="82" t="str">
        <f>'Initiative Basics'!C18</f>
        <v>P</v>
      </c>
      <c r="B172" s="83"/>
      <c r="C172" s="84"/>
      <c r="D172" s="85"/>
      <c r="E172" s="85"/>
      <c r="F172" s="96"/>
      <c r="G172" s="99"/>
    </row>
    <row r="173" spans="1:7" ht="17">
      <c r="A173" s="77" t="str">
        <f>'Initiative Basics'!C19</f>
        <v>Q</v>
      </c>
      <c r="B173" s="78"/>
      <c r="C173" s="79"/>
      <c r="D173" s="93"/>
      <c r="E173" s="93"/>
      <c r="F173" s="83"/>
      <c r="G173" s="86"/>
    </row>
    <row r="174" spans="1:7" ht="17">
      <c r="A174" s="82" t="str">
        <f>'Initiative Basics'!C20</f>
        <v>R</v>
      </c>
      <c r="B174" s="83"/>
      <c r="C174" s="84"/>
      <c r="D174" s="85"/>
      <c r="E174" s="85"/>
      <c r="F174" s="96"/>
      <c r="G174" s="99"/>
    </row>
    <row r="175" spans="1:7" ht="17">
      <c r="A175" s="77" t="str">
        <f>'Initiative Basics'!C21</f>
        <v>S</v>
      </c>
      <c r="B175" s="96"/>
      <c r="C175" s="97"/>
      <c r="D175" s="98"/>
      <c r="E175" s="98"/>
      <c r="F175" s="83"/>
      <c r="G175" s="86"/>
    </row>
    <row r="176" spans="1:7" ht="17">
      <c r="A176" s="82" t="str">
        <f>'Initiative Basics'!C22</f>
        <v>T</v>
      </c>
      <c r="B176" s="83"/>
      <c r="C176" s="84"/>
      <c r="D176" s="85"/>
      <c r="E176" s="85"/>
      <c r="F176" s="96"/>
      <c r="G176" s="99"/>
    </row>
    <row r="177" spans="1:7" ht="17">
      <c r="A177" s="77" t="str">
        <f>'Initiative Basics'!C23</f>
        <v>U</v>
      </c>
      <c r="B177" s="78"/>
      <c r="C177" s="79"/>
      <c r="D177" s="93"/>
      <c r="E177" s="93"/>
      <c r="F177" s="83"/>
      <c r="G177" s="86"/>
    </row>
    <row r="178" spans="1:7" ht="17">
      <c r="A178" s="82" t="str">
        <f>'Initiative Basics'!C24</f>
        <v>V</v>
      </c>
      <c r="B178" s="83"/>
      <c r="C178" s="84"/>
      <c r="D178" s="85"/>
      <c r="E178" s="85"/>
      <c r="F178" s="96"/>
      <c r="G178" s="99"/>
    </row>
    <row r="179" spans="1:7" ht="17">
      <c r="A179" s="77" t="str">
        <f>'Initiative Basics'!C25</f>
        <v>W</v>
      </c>
      <c r="B179" s="96"/>
      <c r="C179" s="97"/>
      <c r="D179" s="98"/>
      <c r="E179" s="98"/>
      <c r="F179" s="83"/>
      <c r="G179" s="86"/>
    </row>
    <row r="180" spans="1:7" ht="17">
      <c r="A180" s="82" t="str">
        <f>'Initiative Basics'!C26</f>
        <v>X</v>
      </c>
      <c r="B180" s="83"/>
      <c r="C180" s="84"/>
      <c r="D180" s="85"/>
      <c r="E180" s="85"/>
      <c r="F180" s="96"/>
      <c r="G180" s="99"/>
    </row>
    <row r="181" spans="1:7" ht="17">
      <c r="A181" s="77" t="str">
        <f>'Initiative Basics'!C27</f>
        <v>Y</v>
      </c>
      <c r="B181" s="78"/>
      <c r="C181" s="79"/>
      <c r="D181" s="93"/>
      <c r="E181" s="93"/>
      <c r="F181" s="83"/>
      <c r="G181" s="86"/>
    </row>
    <row r="182" spans="1:7" ht="17">
      <c r="A182" s="82" t="str">
        <f>'Initiative Basics'!C28</f>
        <v>Z</v>
      </c>
      <c r="B182" s="83"/>
      <c r="C182" s="84"/>
      <c r="D182" s="85"/>
      <c r="E182" s="85"/>
      <c r="F182" s="96"/>
      <c r="G182" s="99"/>
    </row>
    <row r="183" spans="1:7" ht="17">
      <c r="A183" s="77">
        <f>'Initiative Basics'!C29</f>
        <v>0</v>
      </c>
      <c r="B183" s="96"/>
      <c r="C183" s="97"/>
      <c r="D183" s="98"/>
      <c r="E183" s="98"/>
      <c r="F183" s="83"/>
      <c r="G183" s="86"/>
    </row>
    <row r="184" spans="1:7" ht="17">
      <c r="A184" s="82">
        <f>'Initiative Basics'!C30</f>
        <v>0</v>
      </c>
      <c r="B184" s="83"/>
      <c r="C184" s="84"/>
      <c r="D184" s="85"/>
      <c r="E184" s="85"/>
      <c r="F184" s="96"/>
      <c r="G184" s="99"/>
    </row>
    <row r="185" spans="1:7" ht="17">
      <c r="A185" s="77">
        <f>'Initiative Basics'!C31</f>
        <v>0</v>
      </c>
      <c r="B185" s="78"/>
      <c r="C185" s="79"/>
      <c r="D185" s="93"/>
      <c r="E185" s="93"/>
      <c r="F185" s="83"/>
      <c r="G185" s="86"/>
    </row>
    <row r="186" spans="1:7" ht="17">
      <c r="A186" s="82">
        <f>'Initiative Basics'!C32</f>
        <v>0</v>
      </c>
      <c r="B186" s="83"/>
      <c r="C186" s="84"/>
      <c r="D186" s="85"/>
      <c r="E186" s="85"/>
      <c r="F186" s="96"/>
      <c r="G186" s="99"/>
    </row>
    <row r="187" spans="1:7" ht="17">
      <c r="A187" s="77">
        <f>'Initiative Basics'!C33</f>
        <v>0</v>
      </c>
      <c r="B187" s="96"/>
      <c r="C187" s="97"/>
      <c r="D187" s="98"/>
      <c r="E187" s="98"/>
      <c r="F187" s="83"/>
      <c r="G187" s="86"/>
    </row>
    <row r="188" spans="1:7" ht="17">
      <c r="A188" s="82">
        <f>'Initiative Basics'!C34</f>
        <v>0</v>
      </c>
      <c r="B188" s="83"/>
      <c r="C188" s="84"/>
      <c r="D188" s="85"/>
      <c r="E188" s="85"/>
      <c r="F188" s="96"/>
      <c r="G188" s="99"/>
    </row>
    <row r="189" spans="1:7" ht="17">
      <c r="A189" s="77">
        <f>'Initiative Basics'!C35</f>
        <v>0</v>
      </c>
      <c r="B189" s="78"/>
      <c r="C189" s="79"/>
      <c r="D189" s="93"/>
      <c r="E189" s="93"/>
      <c r="F189" s="83"/>
      <c r="G189" s="86"/>
    </row>
    <row r="190" spans="1:7" ht="17">
      <c r="A190" s="82">
        <f>'Initiative Basics'!C36</f>
        <v>0</v>
      </c>
      <c r="B190" s="83"/>
      <c r="C190" s="84"/>
      <c r="D190" s="85"/>
      <c r="E190" s="85"/>
      <c r="F190" s="96"/>
      <c r="G190" s="99"/>
    </row>
    <row r="191" spans="1:7" ht="17">
      <c r="A191" s="77">
        <f>'Initiative Basics'!C37</f>
        <v>0</v>
      </c>
      <c r="B191" s="96"/>
      <c r="C191" s="97"/>
      <c r="D191" s="98"/>
      <c r="E191" s="98"/>
      <c r="F191" s="83"/>
      <c r="G191" s="86"/>
    </row>
    <row r="192" spans="1:7" ht="17">
      <c r="A192" s="82">
        <f>'Initiative Basics'!C38</f>
        <v>0</v>
      </c>
      <c r="B192" s="83"/>
      <c r="C192" s="84"/>
      <c r="D192" s="85"/>
      <c r="E192" s="85"/>
      <c r="F192" s="96"/>
      <c r="G192" s="99"/>
    </row>
    <row r="193" spans="1:7" ht="17">
      <c r="A193" s="77">
        <f>'Initiative Basics'!C39</f>
        <v>0</v>
      </c>
      <c r="B193" s="78"/>
      <c r="C193" s="79"/>
      <c r="D193" s="93"/>
      <c r="E193" s="93"/>
      <c r="F193" s="83"/>
      <c r="G193" s="86"/>
    </row>
    <row r="194" spans="1:7" ht="17">
      <c r="A194" s="82">
        <f>'Initiative Basics'!C40</f>
        <v>0</v>
      </c>
      <c r="B194" s="83"/>
      <c r="C194" s="84"/>
      <c r="D194" s="85"/>
      <c r="E194" s="85"/>
      <c r="F194" s="96"/>
      <c r="G194" s="99"/>
    </row>
    <row r="195" spans="1:7" ht="17">
      <c r="A195" s="77">
        <f>'Initiative Basics'!C41</f>
        <v>0</v>
      </c>
      <c r="B195" s="96"/>
      <c r="C195" s="97"/>
      <c r="D195" s="98"/>
      <c r="E195" s="98"/>
      <c r="F195" s="83"/>
      <c r="G195" s="86"/>
    </row>
    <row r="196" spans="1:7" ht="17">
      <c r="A196" s="82">
        <f>'Initiative Basics'!C42</f>
        <v>0</v>
      </c>
      <c r="B196" s="83"/>
      <c r="C196" s="84"/>
      <c r="D196" s="85"/>
      <c r="E196" s="85"/>
      <c r="F196" s="96"/>
      <c r="G196" s="99"/>
    </row>
    <row r="197" spans="1:7" ht="18" thickBot="1">
      <c r="A197" s="72" t="s">
        <v>11</v>
      </c>
      <c r="B197" s="73">
        <f t="shared" ref="B197:G197" si="6">SUM(B157:B196)</f>
        <v>0</v>
      </c>
      <c r="C197" s="74">
        <f t="shared" si="6"/>
        <v>0</v>
      </c>
      <c r="D197" s="115">
        <f t="shared" si="6"/>
        <v>0</v>
      </c>
      <c r="E197" s="115">
        <f t="shared" si="6"/>
        <v>0</v>
      </c>
      <c r="F197" s="108">
        <f t="shared" si="6"/>
        <v>0</v>
      </c>
      <c r="G197" s="109">
        <f t="shared" si="6"/>
        <v>0</v>
      </c>
    </row>
    <row r="198" spans="1:7" ht="19" thickTop="1" thickBot="1">
      <c r="A198" s="75" t="s">
        <v>9</v>
      </c>
      <c r="B198" s="217">
        <f>SUM(B157:C196)</f>
        <v>0</v>
      </c>
      <c r="C198" s="218"/>
      <c r="D198" s="219">
        <f>SUM(D157:E196)</f>
        <v>0</v>
      </c>
      <c r="E198" s="219"/>
      <c r="F198" s="220">
        <f>SUM(F157:G196)</f>
        <v>0</v>
      </c>
      <c r="G198" s="221"/>
    </row>
    <row r="199" spans="1:7" s="1" customFormat="1" ht="18" thickBot="1">
      <c r="A199" s="101"/>
      <c r="B199" s="102"/>
      <c r="C199" s="102"/>
      <c r="D199" s="45"/>
      <c r="E199" s="101"/>
      <c r="F199" s="101"/>
      <c r="G199" s="101"/>
    </row>
    <row r="200" spans="1:7" ht="17">
      <c r="A200" s="76" t="s">
        <v>67</v>
      </c>
      <c r="B200" s="222" t="str">
        <f>'Initiative Basics'!A7</f>
        <v>E</v>
      </c>
      <c r="C200" s="223"/>
      <c r="D200" s="223"/>
      <c r="E200" s="223"/>
      <c r="F200" s="223"/>
      <c r="G200" s="224"/>
    </row>
    <row r="201" spans="1:7" ht="17">
      <c r="A201" s="210" t="s">
        <v>2</v>
      </c>
      <c r="B201" s="212" t="s">
        <v>104</v>
      </c>
      <c r="C201" s="213"/>
      <c r="D201" s="214" t="s">
        <v>105</v>
      </c>
      <c r="E201" s="214"/>
      <c r="F201" s="215" t="s">
        <v>106</v>
      </c>
      <c r="G201" s="216"/>
    </row>
    <row r="202" spans="1:7" ht="18">
      <c r="A202" s="211"/>
      <c r="B202" s="49" t="s">
        <v>7</v>
      </c>
      <c r="C202" s="50" t="s">
        <v>4</v>
      </c>
      <c r="D202" s="116" t="s">
        <v>8</v>
      </c>
      <c r="E202" s="116" t="s">
        <v>4</v>
      </c>
      <c r="F202" s="106" t="s">
        <v>8</v>
      </c>
      <c r="G202" s="107" t="s">
        <v>4</v>
      </c>
    </row>
    <row r="203" spans="1:7" ht="17">
      <c r="A203" s="77" t="str">
        <f>'Initiative Basics'!C3</f>
        <v>A</v>
      </c>
      <c r="B203" s="78"/>
      <c r="C203" s="79"/>
      <c r="D203" s="93"/>
      <c r="E203" s="93"/>
      <c r="F203" s="94"/>
      <c r="G203" s="95"/>
    </row>
    <row r="204" spans="1:7" ht="17">
      <c r="A204" s="82" t="str">
        <f>'Initiative Basics'!C4</f>
        <v>B</v>
      </c>
      <c r="B204" s="83"/>
      <c r="C204" s="84"/>
      <c r="D204" s="85"/>
      <c r="E204" s="85"/>
      <c r="F204" s="83"/>
      <c r="G204" s="86"/>
    </row>
    <row r="205" spans="1:7" ht="17">
      <c r="A205" s="77" t="str">
        <f>'Initiative Basics'!C5</f>
        <v>C</v>
      </c>
      <c r="B205" s="96"/>
      <c r="C205" s="97"/>
      <c r="D205" s="98"/>
      <c r="E205" s="98"/>
      <c r="F205" s="96"/>
      <c r="G205" s="99"/>
    </row>
    <row r="206" spans="1:7" ht="17">
      <c r="A206" s="82" t="str">
        <f>'Initiative Basics'!C6</f>
        <v>D</v>
      </c>
      <c r="B206" s="83"/>
      <c r="C206" s="84"/>
      <c r="D206" s="85"/>
      <c r="E206" s="85"/>
      <c r="F206" s="83"/>
      <c r="G206" s="86"/>
    </row>
    <row r="207" spans="1:7" ht="17">
      <c r="A207" s="77" t="str">
        <f>'Initiative Basics'!C7</f>
        <v>E</v>
      </c>
      <c r="B207" s="78"/>
      <c r="C207" s="79"/>
      <c r="D207" s="93"/>
      <c r="E207" s="93"/>
      <c r="F207" s="78"/>
      <c r="G207" s="95"/>
    </row>
    <row r="208" spans="1:7" ht="17">
      <c r="A208" s="82" t="str">
        <f>'Initiative Basics'!C8</f>
        <v>F</v>
      </c>
      <c r="B208" s="83"/>
      <c r="C208" s="84"/>
      <c r="D208" s="85"/>
      <c r="E208" s="85"/>
      <c r="F208" s="83"/>
      <c r="G208" s="86"/>
    </row>
    <row r="209" spans="1:7" ht="17">
      <c r="A209" s="77" t="str">
        <f>'Initiative Basics'!C9</f>
        <v>G</v>
      </c>
      <c r="B209" s="96"/>
      <c r="C209" s="97"/>
      <c r="D209" s="98"/>
      <c r="E209" s="98"/>
      <c r="F209" s="96"/>
      <c r="G209" s="99"/>
    </row>
    <row r="210" spans="1:7" ht="17">
      <c r="A210" s="82" t="str">
        <f>'Initiative Basics'!C10</f>
        <v>H</v>
      </c>
      <c r="B210" s="83"/>
      <c r="C210" s="84"/>
      <c r="D210" s="85"/>
      <c r="E210" s="85"/>
      <c r="F210" s="83"/>
      <c r="G210" s="86"/>
    </row>
    <row r="211" spans="1:7" ht="17">
      <c r="A211" s="77" t="str">
        <f>'Initiative Basics'!C11</f>
        <v>I</v>
      </c>
      <c r="B211" s="78"/>
      <c r="C211" s="79"/>
      <c r="D211" s="93"/>
      <c r="E211" s="93"/>
      <c r="F211" s="78"/>
      <c r="G211" s="95"/>
    </row>
    <row r="212" spans="1:7" ht="17">
      <c r="A212" s="82" t="str">
        <f>'Initiative Basics'!C12</f>
        <v>J</v>
      </c>
      <c r="B212" s="83"/>
      <c r="C212" s="84"/>
      <c r="D212" s="85"/>
      <c r="E212" s="85"/>
      <c r="F212" s="83"/>
      <c r="G212" s="86"/>
    </row>
    <row r="213" spans="1:7" ht="17">
      <c r="A213" s="77" t="str">
        <f>'Initiative Basics'!C13</f>
        <v>K</v>
      </c>
      <c r="B213" s="96"/>
      <c r="C213" s="97"/>
      <c r="D213" s="98"/>
      <c r="E213" s="98"/>
      <c r="F213" s="96"/>
      <c r="G213" s="99"/>
    </row>
    <row r="214" spans="1:7" ht="17">
      <c r="A214" s="82" t="str">
        <f>'Initiative Basics'!C14</f>
        <v>L</v>
      </c>
      <c r="B214" s="83"/>
      <c r="C214" s="84"/>
      <c r="D214" s="85"/>
      <c r="E214" s="85"/>
      <c r="F214" s="83"/>
      <c r="G214" s="86"/>
    </row>
    <row r="215" spans="1:7" ht="17">
      <c r="A215" s="77" t="str">
        <f>'Initiative Basics'!C15</f>
        <v>M</v>
      </c>
      <c r="B215" s="78"/>
      <c r="C215" s="79"/>
      <c r="D215" s="93"/>
      <c r="E215" s="93"/>
      <c r="F215" s="78"/>
      <c r="G215" s="95"/>
    </row>
    <row r="216" spans="1:7" ht="17">
      <c r="A216" s="82" t="str">
        <f>'Initiative Basics'!C16</f>
        <v>N</v>
      </c>
      <c r="B216" s="83"/>
      <c r="C216" s="84"/>
      <c r="D216" s="85"/>
      <c r="E216" s="85"/>
      <c r="F216" s="83"/>
      <c r="G216" s="86"/>
    </row>
    <row r="217" spans="1:7" ht="17">
      <c r="A217" s="77" t="str">
        <f>'Initiative Basics'!C17</f>
        <v>O</v>
      </c>
      <c r="B217" s="96"/>
      <c r="C217" s="97"/>
      <c r="D217" s="98"/>
      <c r="E217" s="98"/>
      <c r="F217" s="96"/>
      <c r="G217" s="99"/>
    </row>
    <row r="218" spans="1:7" ht="17">
      <c r="A218" s="82" t="str">
        <f>'Initiative Basics'!C18</f>
        <v>P</v>
      </c>
      <c r="B218" s="83"/>
      <c r="C218" s="84"/>
      <c r="D218" s="85"/>
      <c r="E218" s="85"/>
      <c r="F218" s="83"/>
      <c r="G218" s="86"/>
    </row>
    <row r="219" spans="1:7" ht="17">
      <c r="A219" s="77" t="str">
        <f>'Initiative Basics'!C19</f>
        <v>Q</v>
      </c>
      <c r="B219" s="78"/>
      <c r="C219" s="79"/>
      <c r="D219" s="93"/>
      <c r="E219" s="93"/>
      <c r="F219" s="78"/>
      <c r="G219" s="95"/>
    </row>
    <row r="220" spans="1:7" ht="17">
      <c r="A220" s="82" t="str">
        <f>'Initiative Basics'!C20</f>
        <v>R</v>
      </c>
      <c r="B220" s="83"/>
      <c r="C220" s="84"/>
      <c r="D220" s="85"/>
      <c r="E220" s="85"/>
      <c r="F220" s="83"/>
      <c r="G220" s="86"/>
    </row>
    <row r="221" spans="1:7" ht="17">
      <c r="A221" s="77" t="str">
        <f>'Initiative Basics'!C21</f>
        <v>S</v>
      </c>
      <c r="B221" s="96"/>
      <c r="C221" s="97"/>
      <c r="D221" s="98"/>
      <c r="E221" s="98"/>
      <c r="F221" s="96"/>
      <c r="G221" s="99"/>
    </row>
    <row r="222" spans="1:7" ht="17">
      <c r="A222" s="82" t="str">
        <f>'Initiative Basics'!C22</f>
        <v>T</v>
      </c>
      <c r="B222" s="83"/>
      <c r="C222" s="84"/>
      <c r="D222" s="85"/>
      <c r="E222" s="85"/>
      <c r="F222" s="83"/>
      <c r="G222" s="86"/>
    </row>
    <row r="223" spans="1:7" ht="17">
      <c r="A223" s="77" t="str">
        <f>'Initiative Basics'!C23</f>
        <v>U</v>
      </c>
      <c r="B223" s="78"/>
      <c r="C223" s="79"/>
      <c r="D223" s="93"/>
      <c r="E223" s="93"/>
      <c r="F223" s="78"/>
      <c r="G223" s="95"/>
    </row>
    <row r="224" spans="1:7" ht="17">
      <c r="A224" s="82" t="str">
        <f>'Initiative Basics'!C24</f>
        <v>V</v>
      </c>
      <c r="B224" s="83"/>
      <c r="C224" s="84"/>
      <c r="D224" s="85"/>
      <c r="E224" s="85"/>
      <c r="F224" s="83"/>
      <c r="G224" s="86"/>
    </row>
    <row r="225" spans="1:7" ht="17">
      <c r="A225" s="77" t="str">
        <f>'Initiative Basics'!C25</f>
        <v>W</v>
      </c>
      <c r="B225" s="96"/>
      <c r="C225" s="97"/>
      <c r="D225" s="98"/>
      <c r="E225" s="98"/>
      <c r="F225" s="96"/>
      <c r="G225" s="99"/>
    </row>
    <row r="226" spans="1:7" ht="17">
      <c r="A226" s="82" t="str">
        <f>'Initiative Basics'!C26</f>
        <v>X</v>
      </c>
      <c r="B226" s="83"/>
      <c r="C226" s="84"/>
      <c r="D226" s="85"/>
      <c r="E226" s="85"/>
      <c r="F226" s="83"/>
      <c r="G226" s="86"/>
    </row>
    <row r="227" spans="1:7" ht="17">
      <c r="A227" s="77" t="str">
        <f>'Initiative Basics'!C27</f>
        <v>Y</v>
      </c>
      <c r="B227" s="78"/>
      <c r="C227" s="79"/>
      <c r="D227" s="93"/>
      <c r="E227" s="93"/>
      <c r="F227" s="78"/>
      <c r="G227" s="95"/>
    </row>
    <row r="228" spans="1:7" ht="17">
      <c r="A228" s="82" t="str">
        <f>'Initiative Basics'!C28</f>
        <v>Z</v>
      </c>
      <c r="B228" s="83"/>
      <c r="C228" s="84"/>
      <c r="D228" s="85"/>
      <c r="E228" s="85"/>
      <c r="F228" s="83"/>
      <c r="G228" s="86"/>
    </row>
    <row r="229" spans="1:7" ht="17">
      <c r="A229" s="77">
        <f>'Initiative Basics'!C29</f>
        <v>0</v>
      </c>
      <c r="B229" s="96"/>
      <c r="C229" s="97"/>
      <c r="D229" s="98"/>
      <c r="E229" s="98"/>
      <c r="F229" s="96"/>
      <c r="G229" s="99"/>
    </row>
    <row r="230" spans="1:7" ht="17">
      <c r="A230" s="82">
        <f>'Initiative Basics'!C30</f>
        <v>0</v>
      </c>
      <c r="B230" s="83"/>
      <c r="C230" s="84"/>
      <c r="D230" s="85"/>
      <c r="E230" s="85"/>
      <c r="F230" s="83"/>
      <c r="G230" s="86"/>
    </row>
    <row r="231" spans="1:7" ht="17">
      <c r="A231" s="77">
        <f>'Initiative Basics'!C31</f>
        <v>0</v>
      </c>
      <c r="B231" s="78"/>
      <c r="C231" s="79"/>
      <c r="D231" s="93"/>
      <c r="E231" s="93"/>
      <c r="F231" s="78"/>
      <c r="G231" s="95"/>
    </row>
    <row r="232" spans="1:7" ht="17">
      <c r="A232" s="82">
        <f>'Initiative Basics'!C32</f>
        <v>0</v>
      </c>
      <c r="B232" s="83"/>
      <c r="C232" s="84"/>
      <c r="D232" s="85"/>
      <c r="E232" s="85"/>
      <c r="F232" s="83"/>
      <c r="G232" s="86"/>
    </row>
    <row r="233" spans="1:7" ht="17">
      <c r="A233" s="77">
        <f>'Initiative Basics'!C33</f>
        <v>0</v>
      </c>
      <c r="B233" s="96"/>
      <c r="C233" s="97"/>
      <c r="D233" s="98"/>
      <c r="E233" s="98"/>
      <c r="F233" s="96"/>
      <c r="G233" s="99"/>
    </row>
    <row r="234" spans="1:7" ht="17">
      <c r="A234" s="82">
        <f>'Initiative Basics'!C34</f>
        <v>0</v>
      </c>
      <c r="B234" s="83"/>
      <c r="C234" s="84"/>
      <c r="D234" s="85"/>
      <c r="E234" s="85"/>
      <c r="F234" s="83"/>
      <c r="G234" s="86"/>
    </row>
    <row r="235" spans="1:7" ht="17">
      <c r="A235" s="77">
        <f>'Initiative Basics'!C35</f>
        <v>0</v>
      </c>
      <c r="B235" s="78"/>
      <c r="C235" s="79"/>
      <c r="D235" s="93"/>
      <c r="E235" s="93"/>
      <c r="F235" s="78"/>
      <c r="G235" s="95"/>
    </row>
    <row r="236" spans="1:7" ht="17">
      <c r="A236" s="82">
        <f>'Initiative Basics'!C36</f>
        <v>0</v>
      </c>
      <c r="B236" s="83"/>
      <c r="C236" s="84"/>
      <c r="D236" s="85"/>
      <c r="E236" s="85"/>
      <c r="F236" s="83"/>
      <c r="G236" s="86"/>
    </row>
    <row r="237" spans="1:7" ht="17">
      <c r="A237" s="77">
        <f>'Initiative Basics'!C37</f>
        <v>0</v>
      </c>
      <c r="B237" s="96"/>
      <c r="C237" s="97"/>
      <c r="D237" s="98"/>
      <c r="E237" s="98"/>
      <c r="F237" s="96"/>
      <c r="G237" s="99"/>
    </row>
    <row r="238" spans="1:7" ht="17">
      <c r="A238" s="82">
        <f>'Initiative Basics'!C38</f>
        <v>0</v>
      </c>
      <c r="B238" s="83"/>
      <c r="C238" s="84"/>
      <c r="D238" s="85"/>
      <c r="E238" s="85"/>
      <c r="F238" s="83"/>
      <c r="G238" s="86"/>
    </row>
    <row r="239" spans="1:7" ht="17">
      <c r="A239" s="77">
        <f>'Initiative Basics'!C39</f>
        <v>0</v>
      </c>
      <c r="B239" s="78"/>
      <c r="C239" s="79"/>
      <c r="D239" s="93"/>
      <c r="E239" s="93"/>
      <c r="F239" s="78"/>
      <c r="G239" s="95"/>
    </row>
    <row r="240" spans="1:7" ht="17">
      <c r="A240" s="82">
        <f>'Initiative Basics'!C40</f>
        <v>0</v>
      </c>
      <c r="B240" s="83"/>
      <c r="C240" s="84"/>
      <c r="D240" s="85"/>
      <c r="E240" s="85"/>
      <c r="F240" s="83"/>
      <c r="G240" s="86"/>
    </row>
    <row r="241" spans="1:7" ht="17">
      <c r="A241" s="77">
        <f>'Initiative Basics'!C41</f>
        <v>0</v>
      </c>
      <c r="B241" s="96"/>
      <c r="C241" s="97"/>
      <c r="D241" s="98"/>
      <c r="E241" s="98"/>
      <c r="F241" s="96"/>
      <c r="G241" s="99"/>
    </row>
    <row r="242" spans="1:7" ht="17">
      <c r="A242" s="82">
        <f>'Initiative Basics'!C42</f>
        <v>0</v>
      </c>
      <c r="B242" s="83"/>
      <c r="C242" s="84"/>
      <c r="D242" s="85"/>
      <c r="E242" s="85"/>
      <c r="F242" s="83"/>
      <c r="G242" s="86"/>
    </row>
    <row r="243" spans="1:7" ht="18" thickBot="1">
      <c r="A243" s="72" t="s">
        <v>11</v>
      </c>
      <c r="B243" s="73">
        <f>SUM(B203:B242)</f>
        <v>0</v>
      </c>
      <c r="C243" s="74">
        <f>SUM(C203:C242)</f>
        <v>0</v>
      </c>
      <c r="D243" s="115">
        <f t="shared" ref="D243:G243" si="7">SUM(D203:D242)</f>
        <v>0</v>
      </c>
      <c r="E243" s="115">
        <f t="shared" si="7"/>
        <v>0</v>
      </c>
      <c r="F243" s="108">
        <f t="shared" si="7"/>
        <v>0</v>
      </c>
      <c r="G243" s="109">
        <f t="shared" si="7"/>
        <v>0</v>
      </c>
    </row>
    <row r="244" spans="1:7" ht="19" thickTop="1" thickBot="1">
      <c r="A244" s="75" t="s">
        <v>9</v>
      </c>
      <c r="B244" s="217">
        <f>SUM(B203:C242)</f>
        <v>0</v>
      </c>
      <c r="C244" s="218"/>
      <c r="D244" s="219">
        <f t="shared" ref="D244" si="8">SUM(D203:E242)</f>
        <v>0</v>
      </c>
      <c r="E244" s="219"/>
      <c r="F244" s="220">
        <f t="shared" ref="F244" si="9">SUM(F203:G242)</f>
        <v>0</v>
      </c>
      <c r="G244" s="221"/>
    </row>
    <row r="245" spans="1:7" s="1" customFormat="1" ht="18" thickBot="1">
      <c r="A245" s="101"/>
      <c r="B245" s="102"/>
      <c r="C245" s="102"/>
      <c r="D245" s="45"/>
      <c r="E245" s="101"/>
      <c r="F245" s="101"/>
      <c r="G245" s="101"/>
    </row>
    <row r="246" spans="1:7" ht="17">
      <c r="A246" s="76" t="s">
        <v>68</v>
      </c>
      <c r="B246" s="222" t="str">
        <f>'Initiative Basics'!A8</f>
        <v>F</v>
      </c>
      <c r="C246" s="223"/>
      <c r="D246" s="223"/>
      <c r="E246" s="223"/>
      <c r="F246" s="223"/>
      <c r="G246" s="224"/>
    </row>
    <row r="247" spans="1:7" ht="17">
      <c r="A247" s="210" t="s">
        <v>2</v>
      </c>
      <c r="B247" s="212" t="s">
        <v>104</v>
      </c>
      <c r="C247" s="213"/>
      <c r="D247" s="214" t="s">
        <v>105</v>
      </c>
      <c r="E247" s="214"/>
      <c r="F247" s="215" t="s">
        <v>106</v>
      </c>
      <c r="G247" s="216"/>
    </row>
    <row r="248" spans="1:7" ht="18">
      <c r="A248" s="211"/>
      <c r="B248" s="49" t="s">
        <v>7</v>
      </c>
      <c r="C248" s="50" t="s">
        <v>4</v>
      </c>
      <c r="D248" s="116" t="s">
        <v>8</v>
      </c>
      <c r="E248" s="116" t="s">
        <v>4</v>
      </c>
      <c r="F248" s="106" t="s">
        <v>8</v>
      </c>
      <c r="G248" s="107" t="s">
        <v>4</v>
      </c>
    </row>
    <row r="249" spans="1:7" ht="17">
      <c r="A249" s="77" t="str">
        <f>'Initiative Basics'!C3</f>
        <v>A</v>
      </c>
      <c r="B249" s="78"/>
      <c r="C249" s="79"/>
      <c r="D249" s="93"/>
      <c r="E249" s="93"/>
      <c r="F249" s="94"/>
      <c r="G249" s="95"/>
    </row>
    <row r="250" spans="1:7" ht="17">
      <c r="A250" s="82" t="str">
        <f>'Initiative Basics'!C4</f>
        <v>B</v>
      </c>
      <c r="B250" s="83"/>
      <c r="C250" s="84"/>
      <c r="D250" s="85"/>
      <c r="E250" s="85"/>
      <c r="F250" s="83"/>
      <c r="G250" s="86"/>
    </row>
    <row r="251" spans="1:7" ht="17">
      <c r="A251" s="77" t="str">
        <f>'Initiative Basics'!C5</f>
        <v>C</v>
      </c>
      <c r="B251" s="96"/>
      <c r="C251" s="97"/>
      <c r="D251" s="98"/>
      <c r="E251" s="98"/>
      <c r="F251" s="96"/>
      <c r="G251" s="99"/>
    </row>
    <row r="252" spans="1:7" ht="17">
      <c r="A252" s="82" t="str">
        <f>'Initiative Basics'!C6</f>
        <v>D</v>
      </c>
      <c r="B252" s="83"/>
      <c r="C252" s="84"/>
      <c r="D252" s="85"/>
      <c r="E252" s="85"/>
      <c r="F252" s="83"/>
      <c r="G252" s="86"/>
    </row>
    <row r="253" spans="1:7" ht="17">
      <c r="A253" s="77" t="str">
        <f>'Initiative Basics'!C7</f>
        <v>E</v>
      </c>
      <c r="B253" s="78"/>
      <c r="C253" s="79"/>
      <c r="D253" s="93"/>
      <c r="E253" s="93"/>
      <c r="F253" s="78"/>
      <c r="G253" s="95"/>
    </row>
    <row r="254" spans="1:7" ht="17">
      <c r="A254" s="82" t="str">
        <f>'Initiative Basics'!C8</f>
        <v>F</v>
      </c>
      <c r="B254" s="83"/>
      <c r="C254" s="84"/>
      <c r="D254" s="85"/>
      <c r="E254" s="85"/>
      <c r="F254" s="83"/>
      <c r="G254" s="86"/>
    </row>
    <row r="255" spans="1:7" ht="17">
      <c r="A255" s="77" t="str">
        <f>'Initiative Basics'!C9</f>
        <v>G</v>
      </c>
      <c r="B255" s="96"/>
      <c r="C255" s="97"/>
      <c r="D255" s="98"/>
      <c r="E255" s="98"/>
      <c r="F255" s="96"/>
      <c r="G255" s="99"/>
    </row>
    <row r="256" spans="1:7" ht="17">
      <c r="A256" s="82" t="str">
        <f>'Initiative Basics'!C10</f>
        <v>H</v>
      </c>
      <c r="B256" s="83"/>
      <c r="C256" s="84"/>
      <c r="D256" s="85"/>
      <c r="E256" s="85"/>
      <c r="F256" s="83"/>
      <c r="G256" s="86"/>
    </row>
    <row r="257" spans="1:7" ht="17">
      <c r="A257" s="77" t="str">
        <f>'Initiative Basics'!C11</f>
        <v>I</v>
      </c>
      <c r="B257" s="78"/>
      <c r="C257" s="79"/>
      <c r="D257" s="93"/>
      <c r="E257" s="93"/>
      <c r="F257" s="78"/>
      <c r="G257" s="95"/>
    </row>
    <row r="258" spans="1:7" ht="17">
      <c r="A258" s="82" t="str">
        <f>'Initiative Basics'!C12</f>
        <v>J</v>
      </c>
      <c r="B258" s="83"/>
      <c r="C258" s="84"/>
      <c r="D258" s="85"/>
      <c r="E258" s="85"/>
      <c r="F258" s="83"/>
      <c r="G258" s="86"/>
    </row>
    <row r="259" spans="1:7" ht="17">
      <c r="A259" s="77" t="str">
        <f>'Initiative Basics'!C13</f>
        <v>K</v>
      </c>
      <c r="B259" s="96"/>
      <c r="C259" s="97"/>
      <c r="D259" s="98"/>
      <c r="E259" s="98"/>
      <c r="F259" s="96"/>
      <c r="G259" s="99"/>
    </row>
    <row r="260" spans="1:7" ht="17">
      <c r="A260" s="82" t="str">
        <f>'Initiative Basics'!C14</f>
        <v>L</v>
      </c>
      <c r="B260" s="83"/>
      <c r="C260" s="84"/>
      <c r="D260" s="85"/>
      <c r="E260" s="85"/>
      <c r="F260" s="83"/>
      <c r="G260" s="86"/>
    </row>
    <row r="261" spans="1:7" ht="17">
      <c r="A261" s="77" t="str">
        <f>'Initiative Basics'!C15</f>
        <v>M</v>
      </c>
      <c r="B261" s="78"/>
      <c r="C261" s="79"/>
      <c r="D261" s="93"/>
      <c r="E261" s="93"/>
      <c r="F261" s="78"/>
      <c r="G261" s="95"/>
    </row>
    <row r="262" spans="1:7" ht="17">
      <c r="A262" s="82" t="str">
        <f>'Initiative Basics'!C16</f>
        <v>N</v>
      </c>
      <c r="B262" s="83"/>
      <c r="C262" s="84"/>
      <c r="D262" s="85"/>
      <c r="E262" s="85"/>
      <c r="F262" s="83"/>
      <c r="G262" s="86"/>
    </row>
    <row r="263" spans="1:7" ht="17">
      <c r="A263" s="77" t="str">
        <f>'Initiative Basics'!C17</f>
        <v>O</v>
      </c>
      <c r="B263" s="96"/>
      <c r="C263" s="97"/>
      <c r="D263" s="98"/>
      <c r="E263" s="98"/>
      <c r="F263" s="96"/>
      <c r="G263" s="99"/>
    </row>
    <row r="264" spans="1:7" ht="17">
      <c r="A264" s="82" t="str">
        <f>'Initiative Basics'!C18</f>
        <v>P</v>
      </c>
      <c r="B264" s="83"/>
      <c r="C264" s="84"/>
      <c r="D264" s="85"/>
      <c r="E264" s="85"/>
      <c r="F264" s="83"/>
      <c r="G264" s="86"/>
    </row>
    <row r="265" spans="1:7" ht="17">
      <c r="A265" s="77" t="str">
        <f>'Initiative Basics'!C19</f>
        <v>Q</v>
      </c>
      <c r="B265" s="78"/>
      <c r="C265" s="79"/>
      <c r="D265" s="93"/>
      <c r="E265" s="93"/>
      <c r="F265" s="78"/>
      <c r="G265" s="95"/>
    </row>
    <row r="266" spans="1:7" ht="17">
      <c r="A266" s="82" t="str">
        <f>'Initiative Basics'!C20</f>
        <v>R</v>
      </c>
      <c r="B266" s="83"/>
      <c r="C266" s="84"/>
      <c r="D266" s="85"/>
      <c r="E266" s="85"/>
      <c r="F266" s="83"/>
      <c r="G266" s="86"/>
    </row>
    <row r="267" spans="1:7" ht="17">
      <c r="A267" s="77" t="str">
        <f>'Initiative Basics'!C21</f>
        <v>S</v>
      </c>
      <c r="B267" s="96"/>
      <c r="C267" s="97"/>
      <c r="D267" s="98"/>
      <c r="E267" s="98"/>
      <c r="F267" s="96"/>
      <c r="G267" s="99"/>
    </row>
    <row r="268" spans="1:7" ht="17">
      <c r="A268" s="82" t="str">
        <f>'Initiative Basics'!C22</f>
        <v>T</v>
      </c>
      <c r="B268" s="83"/>
      <c r="C268" s="84"/>
      <c r="D268" s="85"/>
      <c r="E268" s="85"/>
      <c r="F268" s="83"/>
      <c r="G268" s="86"/>
    </row>
    <row r="269" spans="1:7" ht="17">
      <c r="A269" s="77" t="str">
        <f>'Initiative Basics'!C23</f>
        <v>U</v>
      </c>
      <c r="B269" s="78"/>
      <c r="C269" s="79"/>
      <c r="D269" s="93"/>
      <c r="E269" s="93"/>
      <c r="F269" s="78"/>
      <c r="G269" s="95"/>
    </row>
    <row r="270" spans="1:7" ht="17">
      <c r="A270" s="82" t="str">
        <f>'Initiative Basics'!C24</f>
        <v>V</v>
      </c>
      <c r="B270" s="83"/>
      <c r="C270" s="84"/>
      <c r="D270" s="85"/>
      <c r="E270" s="85"/>
      <c r="F270" s="83"/>
      <c r="G270" s="86"/>
    </row>
    <row r="271" spans="1:7" ht="17">
      <c r="A271" s="77" t="str">
        <f>'Initiative Basics'!C25</f>
        <v>W</v>
      </c>
      <c r="B271" s="96"/>
      <c r="C271" s="97"/>
      <c r="D271" s="98"/>
      <c r="E271" s="98"/>
      <c r="F271" s="96"/>
      <c r="G271" s="99"/>
    </row>
    <row r="272" spans="1:7" ht="17">
      <c r="A272" s="82" t="str">
        <f>'Initiative Basics'!C26</f>
        <v>X</v>
      </c>
      <c r="B272" s="83"/>
      <c r="C272" s="84"/>
      <c r="D272" s="85"/>
      <c r="E272" s="85"/>
      <c r="F272" s="83"/>
      <c r="G272" s="86"/>
    </row>
    <row r="273" spans="1:7" ht="17">
      <c r="A273" s="77" t="str">
        <f>'Initiative Basics'!C27</f>
        <v>Y</v>
      </c>
      <c r="B273" s="78"/>
      <c r="C273" s="79"/>
      <c r="D273" s="93"/>
      <c r="E273" s="93"/>
      <c r="F273" s="78"/>
      <c r="G273" s="95"/>
    </row>
    <row r="274" spans="1:7" ht="17">
      <c r="A274" s="82" t="str">
        <f>'Initiative Basics'!C28</f>
        <v>Z</v>
      </c>
      <c r="B274" s="83"/>
      <c r="C274" s="84"/>
      <c r="D274" s="85"/>
      <c r="E274" s="85"/>
      <c r="F274" s="83"/>
      <c r="G274" s="86"/>
    </row>
    <row r="275" spans="1:7" ht="17">
      <c r="A275" s="77">
        <f>'Initiative Basics'!C29</f>
        <v>0</v>
      </c>
      <c r="B275" s="96"/>
      <c r="C275" s="97"/>
      <c r="D275" s="98"/>
      <c r="E275" s="98"/>
      <c r="F275" s="96"/>
      <c r="G275" s="99"/>
    </row>
    <row r="276" spans="1:7" ht="17">
      <c r="A276" s="82">
        <f>'Initiative Basics'!C30</f>
        <v>0</v>
      </c>
      <c r="B276" s="83"/>
      <c r="C276" s="84"/>
      <c r="D276" s="85"/>
      <c r="E276" s="85"/>
      <c r="F276" s="83"/>
      <c r="G276" s="86"/>
    </row>
    <row r="277" spans="1:7" ht="17">
      <c r="A277" s="77">
        <f>'Initiative Basics'!C31</f>
        <v>0</v>
      </c>
      <c r="B277" s="78"/>
      <c r="C277" s="79"/>
      <c r="D277" s="93"/>
      <c r="E277" s="93"/>
      <c r="F277" s="78"/>
      <c r="G277" s="95"/>
    </row>
    <row r="278" spans="1:7" ht="17">
      <c r="A278" s="82">
        <f>'Initiative Basics'!C32</f>
        <v>0</v>
      </c>
      <c r="B278" s="83"/>
      <c r="C278" s="84"/>
      <c r="D278" s="85"/>
      <c r="E278" s="85"/>
      <c r="F278" s="83"/>
      <c r="G278" s="86"/>
    </row>
    <row r="279" spans="1:7" ht="17">
      <c r="A279" s="77">
        <f>'Initiative Basics'!C33</f>
        <v>0</v>
      </c>
      <c r="B279" s="96"/>
      <c r="C279" s="97"/>
      <c r="D279" s="98"/>
      <c r="E279" s="98"/>
      <c r="F279" s="96"/>
      <c r="G279" s="99"/>
    </row>
    <row r="280" spans="1:7" ht="17">
      <c r="A280" s="82">
        <f>'Initiative Basics'!C34</f>
        <v>0</v>
      </c>
      <c r="B280" s="83"/>
      <c r="C280" s="84"/>
      <c r="D280" s="85"/>
      <c r="E280" s="85"/>
      <c r="F280" s="83"/>
      <c r="G280" s="86"/>
    </row>
    <row r="281" spans="1:7" ht="17">
      <c r="A281" s="77">
        <f>'Initiative Basics'!C35</f>
        <v>0</v>
      </c>
      <c r="B281" s="78"/>
      <c r="C281" s="79"/>
      <c r="D281" s="93"/>
      <c r="E281" s="93"/>
      <c r="F281" s="78"/>
      <c r="G281" s="95"/>
    </row>
    <row r="282" spans="1:7" ht="17">
      <c r="A282" s="82">
        <f>'Initiative Basics'!C36</f>
        <v>0</v>
      </c>
      <c r="B282" s="83"/>
      <c r="C282" s="84"/>
      <c r="D282" s="85"/>
      <c r="E282" s="85"/>
      <c r="F282" s="83"/>
      <c r="G282" s="86"/>
    </row>
    <row r="283" spans="1:7" ht="17">
      <c r="A283" s="77">
        <f>'Initiative Basics'!C37</f>
        <v>0</v>
      </c>
      <c r="B283" s="96"/>
      <c r="C283" s="97"/>
      <c r="D283" s="98"/>
      <c r="E283" s="98"/>
      <c r="F283" s="96"/>
      <c r="G283" s="99"/>
    </row>
    <row r="284" spans="1:7" ht="17">
      <c r="A284" s="82">
        <f>'Initiative Basics'!C38</f>
        <v>0</v>
      </c>
      <c r="B284" s="83"/>
      <c r="C284" s="84"/>
      <c r="D284" s="85"/>
      <c r="E284" s="85"/>
      <c r="F284" s="83"/>
      <c r="G284" s="86"/>
    </row>
    <row r="285" spans="1:7" ht="17">
      <c r="A285" s="77">
        <f>'Initiative Basics'!C39</f>
        <v>0</v>
      </c>
      <c r="B285" s="78"/>
      <c r="C285" s="79"/>
      <c r="D285" s="93"/>
      <c r="E285" s="93"/>
      <c r="F285" s="78"/>
      <c r="G285" s="95"/>
    </row>
    <row r="286" spans="1:7" ht="17">
      <c r="A286" s="82">
        <f>'Initiative Basics'!C40</f>
        <v>0</v>
      </c>
      <c r="B286" s="83"/>
      <c r="C286" s="84"/>
      <c r="D286" s="85"/>
      <c r="E286" s="85"/>
      <c r="F286" s="83"/>
      <c r="G286" s="86"/>
    </row>
    <row r="287" spans="1:7" ht="17">
      <c r="A287" s="77">
        <f>'Initiative Basics'!C41</f>
        <v>0</v>
      </c>
      <c r="B287" s="96"/>
      <c r="C287" s="97"/>
      <c r="D287" s="98"/>
      <c r="E287" s="98"/>
      <c r="F287" s="96"/>
      <c r="G287" s="99"/>
    </row>
    <row r="288" spans="1:7" ht="17">
      <c r="A288" s="82">
        <f>'Initiative Basics'!C42</f>
        <v>0</v>
      </c>
      <c r="B288" s="83"/>
      <c r="C288" s="84"/>
      <c r="D288" s="85"/>
      <c r="E288" s="85"/>
      <c r="F288" s="83"/>
      <c r="G288" s="86"/>
    </row>
    <row r="289" spans="1:7" ht="18" thickBot="1">
      <c r="A289" s="72" t="s">
        <v>11</v>
      </c>
      <c r="B289" s="73">
        <f t="shared" ref="B289:G289" si="10">SUM(B249:B288)</f>
        <v>0</v>
      </c>
      <c r="C289" s="74">
        <f t="shared" si="10"/>
        <v>0</v>
      </c>
      <c r="D289" s="115">
        <f t="shared" si="10"/>
        <v>0</v>
      </c>
      <c r="E289" s="115">
        <f t="shared" si="10"/>
        <v>0</v>
      </c>
      <c r="F289" s="108">
        <f t="shared" si="10"/>
        <v>0</v>
      </c>
      <c r="G289" s="109">
        <f t="shared" si="10"/>
        <v>0</v>
      </c>
    </row>
    <row r="290" spans="1:7" ht="19" thickTop="1" thickBot="1">
      <c r="A290" s="75" t="s">
        <v>9</v>
      </c>
      <c r="B290" s="217">
        <f>SUM(B249:C288)</f>
        <v>0</v>
      </c>
      <c r="C290" s="218"/>
      <c r="D290" s="219">
        <f>SUM(D249:E288)</f>
        <v>0</v>
      </c>
      <c r="E290" s="219"/>
      <c r="F290" s="220">
        <f>SUM(F249:G288)</f>
        <v>0</v>
      </c>
      <c r="G290" s="221"/>
    </row>
    <row r="291" spans="1:7" s="1" customFormat="1" ht="18" thickBot="1">
      <c r="A291" s="101"/>
      <c r="B291" s="102"/>
      <c r="C291" s="102"/>
      <c r="D291" s="45"/>
      <c r="E291" s="101"/>
      <c r="F291" s="101"/>
      <c r="G291" s="101"/>
    </row>
    <row r="292" spans="1:7" ht="17">
      <c r="A292" s="76" t="s">
        <v>69</v>
      </c>
      <c r="B292" s="222" t="str">
        <f>'Initiative Basics'!A9</f>
        <v>G</v>
      </c>
      <c r="C292" s="223"/>
      <c r="D292" s="223"/>
      <c r="E292" s="223"/>
      <c r="F292" s="223"/>
      <c r="G292" s="224"/>
    </row>
    <row r="293" spans="1:7" ht="17">
      <c r="A293" s="210" t="s">
        <v>2</v>
      </c>
      <c r="B293" s="212" t="s">
        <v>104</v>
      </c>
      <c r="C293" s="213"/>
      <c r="D293" s="214" t="s">
        <v>105</v>
      </c>
      <c r="E293" s="214"/>
      <c r="F293" s="215" t="s">
        <v>106</v>
      </c>
      <c r="G293" s="216"/>
    </row>
    <row r="294" spans="1:7" ht="18">
      <c r="A294" s="211"/>
      <c r="B294" s="49" t="s">
        <v>7</v>
      </c>
      <c r="C294" s="50" t="s">
        <v>4</v>
      </c>
      <c r="D294" s="116" t="s">
        <v>8</v>
      </c>
      <c r="E294" s="116" t="s">
        <v>4</v>
      </c>
      <c r="F294" s="106" t="s">
        <v>8</v>
      </c>
      <c r="G294" s="107" t="s">
        <v>4</v>
      </c>
    </row>
    <row r="295" spans="1:7" ht="17">
      <c r="A295" s="77" t="str">
        <f>'Initiative Basics'!C3</f>
        <v>A</v>
      </c>
      <c r="B295" s="78"/>
      <c r="C295" s="79"/>
      <c r="D295" s="93"/>
      <c r="E295" s="93"/>
      <c r="F295" s="94"/>
      <c r="G295" s="95"/>
    </row>
    <row r="296" spans="1:7" ht="17">
      <c r="A296" s="82" t="str">
        <f>'Initiative Basics'!C4</f>
        <v>B</v>
      </c>
      <c r="B296" s="83"/>
      <c r="C296" s="84"/>
      <c r="D296" s="85"/>
      <c r="E296" s="85"/>
      <c r="F296" s="83"/>
      <c r="G296" s="86"/>
    </row>
    <row r="297" spans="1:7" ht="17">
      <c r="A297" s="77" t="str">
        <f>'Initiative Basics'!C5</f>
        <v>C</v>
      </c>
      <c r="B297" s="96"/>
      <c r="C297" s="97"/>
      <c r="D297" s="98"/>
      <c r="E297" s="98"/>
      <c r="F297" s="96"/>
      <c r="G297" s="99"/>
    </row>
    <row r="298" spans="1:7" ht="17">
      <c r="A298" s="82" t="str">
        <f>'Initiative Basics'!C6</f>
        <v>D</v>
      </c>
      <c r="B298" s="83"/>
      <c r="C298" s="84"/>
      <c r="D298" s="85"/>
      <c r="E298" s="85"/>
      <c r="F298" s="83"/>
      <c r="G298" s="86"/>
    </row>
    <row r="299" spans="1:7" ht="17">
      <c r="A299" s="77" t="str">
        <f>'Initiative Basics'!C7</f>
        <v>E</v>
      </c>
      <c r="B299" s="96"/>
      <c r="C299" s="97"/>
      <c r="D299" s="98"/>
      <c r="E299" s="98"/>
      <c r="F299" s="96"/>
      <c r="G299" s="99"/>
    </row>
    <row r="300" spans="1:7" ht="17">
      <c r="A300" s="82" t="str">
        <f>'Initiative Basics'!C8</f>
        <v>F</v>
      </c>
      <c r="B300" s="83"/>
      <c r="C300" s="84"/>
      <c r="D300" s="85"/>
      <c r="E300" s="85"/>
      <c r="F300" s="83"/>
      <c r="G300" s="86"/>
    </row>
    <row r="301" spans="1:7" ht="17">
      <c r="A301" s="77" t="str">
        <f>'Initiative Basics'!C9</f>
        <v>G</v>
      </c>
      <c r="B301" s="96"/>
      <c r="C301" s="97"/>
      <c r="D301" s="98"/>
      <c r="E301" s="98"/>
      <c r="F301" s="96"/>
      <c r="G301" s="99"/>
    </row>
    <row r="302" spans="1:7" ht="17">
      <c r="A302" s="82" t="str">
        <f>'Initiative Basics'!C10</f>
        <v>H</v>
      </c>
      <c r="B302" s="83"/>
      <c r="C302" s="84"/>
      <c r="D302" s="85"/>
      <c r="E302" s="85"/>
      <c r="F302" s="83"/>
      <c r="G302" s="86"/>
    </row>
    <row r="303" spans="1:7" ht="17">
      <c r="A303" s="77" t="str">
        <f>'Initiative Basics'!C11</f>
        <v>I</v>
      </c>
      <c r="B303" s="96"/>
      <c r="C303" s="97"/>
      <c r="D303" s="98"/>
      <c r="E303" s="98"/>
      <c r="F303" s="96"/>
      <c r="G303" s="99"/>
    </row>
    <row r="304" spans="1:7" ht="17">
      <c r="A304" s="82" t="str">
        <f>'Initiative Basics'!C12</f>
        <v>J</v>
      </c>
      <c r="B304" s="83"/>
      <c r="C304" s="84"/>
      <c r="D304" s="85"/>
      <c r="E304" s="85"/>
      <c r="F304" s="83"/>
      <c r="G304" s="86"/>
    </row>
    <row r="305" spans="1:7" ht="17">
      <c r="A305" s="77" t="str">
        <f>'Initiative Basics'!C13</f>
        <v>K</v>
      </c>
      <c r="B305" s="96"/>
      <c r="C305" s="97"/>
      <c r="D305" s="98"/>
      <c r="E305" s="98"/>
      <c r="F305" s="96"/>
      <c r="G305" s="99"/>
    </row>
    <row r="306" spans="1:7" ht="17">
      <c r="A306" s="82" t="str">
        <f>'Initiative Basics'!C14</f>
        <v>L</v>
      </c>
      <c r="B306" s="83"/>
      <c r="C306" s="84"/>
      <c r="D306" s="85"/>
      <c r="E306" s="85"/>
      <c r="F306" s="83"/>
      <c r="G306" s="86"/>
    </row>
    <row r="307" spans="1:7" ht="17">
      <c r="A307" s="77" t="str">
        <f>'Initiative Basics'!C15</f>
        <v>M</v>
      </c>
      <c r="B307" s="96"/>
      <c r="C307" s="97"/>
      <c r="D307" s="98"/>
      <c r="E307" s="98"/>
      <c r="F307" s="96"/>
      <c r="G307" s="99"/>
    </row>
    <row r="308" spans="1:7" ht="17">
      <c r="A308" s="82" t="str">
        <f>'Initiative Basics'!C16</f>
        <v>N</v>
      </c>
      <c r="B308" s="83"/>
      <c r="C308" s="84"/>
      <c r="D308" s="85"/>
      <c r="E308" s="85"/>
      <c r="F308" s="83"/>
      <c r="G308" s="86"/>
    </row>
    <row r="309" spans="1:7" ht="17">
      <c r="A309" s="77" t="str">
        <f>'Initiative Basics'!C17</f>
        <v>O</v>
      </c>
      <c r="B309" s="96"/>
      <c r="C309" s="97"/>
      <c r="D309" s="98"/>
      <c r="E309" s="98"/>
      <c r="F309" s="96"/>
      <c r="G309" s="99"/>
    </row>
    <row r="310" spans="1:7" ht="17">
      <c r="A310" s="82" t="str">
        <f>'Initiative Basics'!C18</f>
        <v>P</v>
      </c>
      <c r="B310" s="83"/>
      <c r="C310" s="84"/>
      <c r="D310" s="85"/>
      <c r="E310" s="85"/>
      <c r="F310" s="83"/>
      <c r="G310" s="86"/>
    </row>
    <row r="311" spans="1:7" ht="17">
      <c r="A311" s="77" t="str">
        <f>'Initiative Basics'!C19</f>
        <v>Q</v>
      </c>
      <c r="B311" s="96"/>
      <c r="C311" s="97"/>
      <c r="D311" s="98"/>
      <c r="E311" s="98"/>
      <c r="F311" s="96"/>
      <c r="G311" s="99"/>
    </row>
    <row r="312" spans="1:7" ht="17">
      <c r="A312" s="82" t="str">
        <f>'Initiative Basics'!C20</f>
        <v>R</v>
      </c>
      <c r="B312" s="83"/>
      <c r="C312" s="84"/>
      <c r="D312" s="85"/>
      <c r="E312" s="85"/>
      <c r="F312" s="83"/>
      <c r="G312" s="86"/>
    </row>
    <row r="313" spans="1:7" ht="17">
      <c r="A313" s="77" t="str">
        <f>'Initiative Basics'!C21</f>
        <v>S</v>
      </c>
      <c r="B313" s="96"/>
      <c r="C313" s="97"/>
      <c r="D313" s="98"/>
      <c r="E313" s="98"/>
      <c r="F313" s="96"/>
      <c r="G313" s="99"/>
    </row>
    <row r="314" spans="1:7" ht="17">
      <c r="A314" s="82" t="str">
        <f>'Initiative Basics'!C22</f>
        <v>T</v>
      </c>
      <c r="B314" s="83"/>
      <c r="C314" s="84"/>
      <c r="D314" s="85"/>
      <c r="E314" s="85"/>
      <c r="F314" s="83"/>
      <c r="G314" s="86"/>
    </row>
    <row r="315" spans="1:7" ht="17">
      <c r="A315" s="77" t="str">
        <f>'Initiative Basics'!C23</f>
        <v>U</v>
      </c>
      <c r="B315" s="96"/>
      <c r="C315" s="97"/>
      <c r="D315" s="98"/>
      <c r="E315" s="98"/>
      <c r="F315" s="96"/>
      <c r="G315" s="99"/>
    </row>
    <row r="316" spans="1:7" ht="17">
      <c r="A316" s="82" t="str">
        <f>'Initiative Basics'!C24</f>
        <v>V</v>
      </c>
      <c r="B316" s="83"/>
      <c r="C316" s="84"/>
      <c r="D316" s="85"/>
      <c r="E316" s="85"/>
      <c r="F316" s="83"/>
      <c r="G316" s="86"/>
    </row>
    <row r="317" spans="1:7" ht="17">
      <c r="A317" s="77" t="str">
        <f>'Initiative Basics'!C25</f>
        <v>W</v>
      </c>
      <c r="B317" s="96"/>
      <c r="C317" s="97"/>
      <c r="D317" s="98"/>
      <c r="E317" s="98"/>
      <c r="F317" s="96"/>
      <c r="G317" s="99"/>
    </row>
    <row r="318" spans="1:7" ht="17">
      <c r="A318" s="82" t="str">
        <f>'Initiative Basics'!C26</f>
        <v>X</v>
      </c>
      <c r="B318" s="83"/>
      <c r="C318" s="84"/>
      <c r="D318" s="85"/>
      <c r="E318" s="85"/>
      <c r="F318" s="83"/>
      <c r="G318" s="86"/>
    </row>
    <row r="319" spans="1:7" ht="17">
      <c r="A319" s="77" t="str">
        <f>'Initiative Basics'!C27</f>
        <v>Y</v>
      </c>
      <c r="B319" s="96"/>
      <c r="C319" s="97"/>
      <c r="D319" s="98"/>
      <c r="E319" s="98"/>
      <c r="F319" s="96"/>
      <c r="G319" s="99"/>
    </row>
    <row r="320" spans="1:7" ht="17">
      <c r="A320" s="82" t="str">
        <f>'Initiative Basics'!C28</f>
        <v>Z</v>
      </c>
      <c r="B320" s="83"/>
      <c r="C320" s="84"/>
      <c r="D320" s="85"/>
      <c r="E320" s="85"/>
      <c r="F320" s="83"/>
      <c r="G320" s="86"/>
    </row>
    <row r="321" spans="1:7" ht="17">
      <c r="A321" s="77">
        <f>'Initiative Basics'!C29</f>
        <v>0</v>
      </c>
      <c r="B321" s="96"/>
      <c r="C321" s="97"/>
      <c r="D321" s="98"/>
      <c r="E321" s="98"/>
      <c r="F321" s="96"/>
      <c r="G321" s="99"/>
    </row>
    <row r="322" spans="1:7" ht="17">
      <c r="A322" s="82">
        <f>'Initiative Basics'!C30</f>
        <v>0</v>
      </c>
      <c r="B322" s="83"/>
      <c r="C322" s="84"/>
      <c r="D322" s="85"/>
      <c r="E322" s="85"/>
      <c r="F322" s="83"/>
      <c r="G322" s="86"/>
    </row>
    <row r="323" spans="1:7" ht="17">
      <c r="A323" s="77">
        <f>'Initiative Basics'!C31</f>
        <v>0</v>
      </c>
      <c r="B323" s="96"/>
      <c r="C323" s="97"/>
      <c r="D323" s="98"/>
      <c r="E323" s="98"/>
      <c r="F323" s="96"/>
      <c r="G323" s="99"/>
    </row>
    <row r="324" spans="1:7" ht="17">
      <c r="A324" s="82">
        <f>'Initiative Basics'!C32</f>
        <v>0</v>
      </c>
      <c r="B324" s="83"/>
      <c r="C324" s="84"/>
      <c r="D324" s="85"/>
      <c r="E324" s="85"/>
      <c r="F324" s="83"/>
      <c r="G324" s="86"/>
    </row>
    <row r="325" spans="1:7" ht="17">
      <c r="A325" s="77">
        <f>'Initiative Basics'!C33</f>
        <v>0</v>
      </c>
      <c r="B325" s="96"/>
      <c r="C325" s="97"/>
      <c r="D325" s="98"/>
      <c r="E325" s="98"/>
      <c r="F325" s="96"/>
      <c r="G325" s="99"/>
    </row>
    <row r="326" spans="1:7" ht="17">
      <c r="A326" s="82">
        <f>'Initiative Basics'!C34</f>
        <v>0</v>
      </c>
      <c r="B326" s="83"/>
      <c r="C326" s="84"/>
      <c r="D326" s="85"/>
      <c r="E326" s="85"/>
      <c r="F326" s="83"/>
      <c r="G326" s="86"/>
    </row>
    <row r="327" spans="1:7" ht="17">
      <c r="A327" s="77">
        <f>'Initiative Basics'!C35</f>
        <v>0</v>
      </c>
      <c r="B327" s="96"/>
      <c r="C327" s="97"/>
      <c r="D327" s="98"/>
      <c r="E327" s="98"/>
      <c r="F327" s="96"/>
      <c r="G327" s="99"/>
    </row>
    <row r="328" spans="1:7" ht="17">
      <c r="A328" s="82">
        <f>'Initiative Basics'!C36</f>
        <v>0</v>
      </c>
      <c r="B328" s="83"/>
      <c r="C328" s="84"/>
      <c r="D328" s="85"/>
      <c r="E328" s="85"/>
      <c r="F328" s="83"/>
      <c r="G328" s="86"/>
    </row>
    <row r="329" spans="1:7" ht="17">
      <c r="A329" s="77">
        <f>'Initiative Basics'!C37</f>
        <v>0</v>
      </c>
      <c r="B329" s="96"/>
      <c r="C329" s="97"/>
      <c r="D329" s="98"/>
      <c r="E329" s="98"/>
      <c r="F329" s="96"/>
      <c r="G329" s="99"/>
    </row>
    <row r="330" spans="1:7" ht="17">
      <c r="A330" s="82">
        <f>'Initiative Basics'!C38</f>
        <v>0</v>
      </c>
      <c r="B330" s="83"/>
      <c r="C330" s="84"/>
      <c r="D330" s="85"/>
      <c r="E330" s="85"/>
      <c r="F330" s="83"/>
      <c r="G330" s="86"/>
    </row>
    <row r="331" spans="1:7" ht="17">
      <c r="A331" s="77">
        <f>'Initiative Basics'!C39</f>
        <v>0</v>
      </c>
      <c r="B331" s="96"/>
      <c r="C331" s="97"/>
      <c r="D331" s="98"/>
      <c r="E331" s="98"/>
      <c r="F331" s="96"/>
      <c r="G331" s="99"/>
    </row>
    <row r="332" spans="1:7" ht="17">
      <c r="A332" s="82">
        <f>'Initiative Basics'!C40</f>
        <v>0</v>
      </c>
      <c r="B332" s="83"/>
      <c r="C332" s="84"/>
      <c r="D332" s="85"/>
      <c r="E332" s="85"/>
      <c r="F332" s="83"/>
      <c r="G332" s="86"/>
    </row>
    <row r="333" spans="1:7" ht="17">
      <c r="A333" s="77">
        <f>'Initiative Basics'!C41</f>
        <v>0</v>
      </c>
      <c r="B333" s="96"/>
      <c r="C333" s="97"/>
      <c r="D333" s="98"/>
      <c r="E333" s="98"/>
      <c r="F333" s="96"/>
      <c r="G333" s="99"/>
    </row>
    <row r="334" spans="1:7" ht="17">
      <c r="A334" s="82">
        <f>'Initiative Basics'!C42</f>
        <v>0</v>
      </c>
      <c r="B334" s="83"/>
      <c r="C334" s="84"/>
      <c r="D334" s="85"/>
      <c r="E334" s="85"/>
      <c r="F334" s="83"/>
      <c r="G334" s="86"/>
    </row>
    <row r="335" spans="1:7" ht="18" thickBot="1">
      <c r="A335" s="72" t="s">
        <v>11</v>
      </c>
      <c r="B335" s="73">
        <f t="shared" ref="B335:G335" si="11">SUM(B295:B334)</f>
        <v>0</v>
      </c>
      <c r="C335" s="74">
        <f t="shared" si="11"/>
        <v>0</v>
      </c>
      <c r="D335" s="115">
        <f t="shared" si="11"/>
        <v>0</v>
      </c>
      <c r="E335" s="115">
        <f t="shared" si="11"/>
        <v>0</v>
      </c>
      <c r="F335" s="108">
        <f t="shared" si="11"/>
        <v>0</v>
      </c>
      <c r="G335" s="109">
        <f t="shared" si="11"/>
        <v>0</v>
      </c>
    </row>
    <row r="336" spans="1:7" ht="19" thickTop="1" thickBot="1">
      <c r="A336" s="75" t="s">
        <v>9</v>
      </c>
      <c r="B336" s="217">
        <f>SUM(B295:C334)</f>
        <v>0</v>
      </c>
      <c r="C336" s="218"/>
      <c r="D336" s="219">
        <f>SUM(D295:E334)</f>
        <v>0</v>
      </c>
      <c r="E336" s="219"/>
      <c r="F336" s="220">
        <f>SUM(F295:G334)</f>
        <v>0</v>
      </c>
      <c r="G336" s="221"/>
    </row>
    <row r="337" spans="1:7" s="1" customFormat="1" ht="18" thickBot="1">
      <c r="A337" s="101"/>
      <c r="B337" s="102"/>
      <c r="C337" s="102"/>
      <c r="D337" s="45"/>
      <c r="E337" s="101"/>
      <c r="F337" s="101"/>
      <c r="G337" s="101"/>
    </row>
    <row r="338" spans="1:7" ht="17">
      <c r="A338" s="76" t="s">
        <v>70</v>
      </c>
      <c r="B338" s="222" t="str">
        <f>'Initiative Basics'!A10</f>
        <v>H</v>
      </c>
      <c r="C338" s="223"/>
      <c r="D338" s="223"/>
      <c r="E338" s="223"/>
      <c r="F338" s="223"/>
      <c r="G338" s="224"/>
    </row>
    <row r="339" spans="1:7" ht="17">
      <c r="A339" s="210" t="s">
        <v>2</v>
      </c>
      <c r="B339" s="212" t="s">
        <v>104</v>
      </c>
      <c r="C339" s="213"/>
      <c r="D339" s="214" t="s">
        <v>105</v>
      </c>
      <c r="E339" s="214"/>
      <c r="F339" s="215" t="s">
        <v>106</v>
      </c>
      <c r="G339" s="216"/>
    </row>
    <row r="340" spans="1:7" ht="18">
      <c r="A340" s="211"/>
      <c r="B340" s="49" t="s">
        <v>7</v>
      </c>
      <c r="C340" s="50" t="s">
        <v>4</v>
      </c>
      <c r="D340" s="116" t="s">
        <v>8</v>
      </c>
      <c r="E340" s="116" t="s">
        <v>4</v>
      </c>
      <c r="F340" s="106" t="s">
        <v>8</v>
      </c>
      <c r="G340" s="107" t="s">
        <v>4</v>
      </c>
    </row>
    <row r="341" spans="1:7" ht="17">
      <c r="A341" s="77" t="str">
        <f>'Initiative Basics'!C3</f>
        <v>A</v>
      </c>
      <c r="B341" s="78"/>
      <c r="C341" s="79"/>
      <c r="D341" s="93"/>
      <c r="E341" s="93"/>
      <c r="F341" s="94"/>
      <c r="G341" s="95"/>
    </row>
    <row r="342" spans="1:7" ht="17">
      <c r="A342" s="82" t="str">
        <f>'Initiative Basics'!C4</f>
        <v>B</v>
      </c>
      <c r="B342" s="83"/>
      <c r="C342" s="84"/>
      <c r="D342" s="85"/>
      <c r="E342" s="85"/>
      <c r="F342" s="83"/>
      <c r="G342" s="86"/>
    </row>
    <row r="343" spans="1:7" ht="17">
      <c r="A343" s="77" t="str">
        <f>'Initiative Basics'!C5</f>
        <v>C</v>
      </c>
      <c r="B343" s="96"/>
      <c r="C343" s="97"/>
      <c r="D343" s="98"/>
      <c r="E343" s="98"/>
      <c r="F343" s="96"/>
      <c r="G343" s="99"/>
    </row>
    <row r="344" spans="1:7" ht="17">
      <c r="A344" s="82" t="str">
        <f>'Initiative Basics'!C6</f>
        <v>D</v>
      </c>
      <c r="B344" s="83"/>
      <c r="C344" s="84"/>
      <c r="D344" s="85"/>
      <c r="E344" s="85"/>
      <c r="F344" s="83"/>
      <c r="G344" s="86"/>
    </row>
    <row r="345" spans="1:7" ht="17">
      <c r="A345" s="77" t="str">
        <f>'Initiative Basics'!C7</f>
        <v>E</v>
      </c>
      <c r="B345" s="96"/>
      <c r="C345" s="97"/>
      <c r="D345" s="98"/>
      <c r="E345" s="98"/>
      <c r="F345" s="96"/>
      <c r="G345" s="99"/>
    </row>
    <row r="346" spans="1:7" ht="17">
      <c r="A346" s="82" t="str">
        <f>'Initiative Basics'!C8</f>
        <v>F</v>
      </c>
      <c r="B346" s="83"/>
      <c r="C346" s="84"/>
      <c r="D346" s="85"/>
      <c r="E346" s="85"/>
      <c r="F346" s="83"/>
      <c r="G346" s="86"/>
    </row>
    <row r="347" spans="1:7" ht="17">
      <c r="A347" s="77" t="str">
        <f>'Initiative Basics'!C9</f>
        <v>G</v>
      </c>
      <c r="B347" s="96"/>
      <c r="C347" s="97"/>
      <c r="D347" s="98"/>
      <c r="E347" s="98"/>
      <c r="F347" s="96"/>
      <c r="G347" s="99"/>
    </row>
    <row r="348" spans="1:7" ht="17">
      <c r="A348" s="82" t="str">
        <f>'Initiative Basics'!C10</f>
        <v>H</v>
      </c>
      <c r="B348" s="83"/>
      <c r="C348" s="84"/>
      <c r="D348" s="85"/>
      <c r="E348" s="85"/>
      <c r="F348" s="83"/>
      <c r="G348" s="86"/>
    </row>
    <row r="349" spans="1:7" ht="17">
      <c r="A349" s="77" t="str">
        <f>'Initiative Basics'!C11</f>
        <v>I</v>
      </c>
      <c r="B349" s="96"/>
      <c r="C349" s="97"/>
      <c r="D349" s="98"/>
      <c r="E349" s="98"/>
      <c r="F349" s="96"/>
      <c r="G349" s="99"/>
    </row>
    <row r="350" spans="1:7" ht="17">
      <c r="A350" s="82" t="str">
        <f>'Initiative Basics'!C12</f>
        <v>J</v>
      </c>
      <c r="B350" s="83"/>
      <c r="C350" s="84"/>
      <c r="D350" s="85"/>
      <c r="E350" s="85"/>
      <c r="F350" s="83"/>
      <c r="G350" s="86"/>
    </row>
    <row r="351" spans="1:7" ht="17">
      <c r="A351" s="77" t="str">
        <f>'Initiative Basics'!C13</f>
        <v>K</v>
      </c>
      <c r="B351" s="96"/>
      <c r="C351" s="97"/>
      <c r="D351" s="98"/>
      <c r="E351" s="98"/>
      <c r="F351" s="96"/>
      <c r="G351" s="99"/>
    </row>
    <row r="352" spans="1:7" ht="17">
      <c r="A352" s="82" t="str">
        <f>'Initiative Basics'!C14</f>
        <v>L</v>
      </c>
      <c r="B352" s="83"/>
      <c r="C352" s="84"/>
      <c r="D352" s="85"/>
      <c r="E352" s="85"/>
      <c r="F352" s="83"/>
      <c r="G352" s="86"/>
    </row>
    <row r="353" spans="1:7" ht="17">
      <c r="A353" s="77" t="str">
        <f>'Initiative Basics'!C15</f>
        <v>M</v>
      </c>
      <c r="B353" s="96"/>
      <c r="C353" s="97"/>
      <c r="D353" s="98"/>
      <c r="E353" s="98"/>
      <c r="F353" s="96"/>
      <c r="G353" s="99"/>
    </row>
    <row r="354" spans="1:7" ht="17">
      <c r="A354" s="82" t="str">
        <f>'Initiative Basics'!C16</f>
        <v>N</v>
      </c>
      <c r="B354" s="83"/>
      <c r="C354" s="84"/>
      <c r="D354" s="85"/>
      <c r="E354" s="85"/>
      <c r="F354" s="83"/>
      <c r="G354" s="86"/>
    </row>
    <row r="355" spans="1:7" ht="17">
      <c r="A355" s="77" t="str">
        <f>'Initiative Basics'!C17</f>
        <v>O</v>
      </c>
      <c r="B355" s="96"/>
      <c r="C355" s="97"/>
      <c r="D355" s="98"/>
      <c r="E355" s="98"/>
      <c r="F355" s="96"/>
      <c r="G355" s="99"/>
    </row>
    <row r="356" spans="1:7" ht="17">
      <c r="A356" s="82" t="str">
        <f>'Initiative Basics'!C18</f>
        <v>P</v>
      </c>
      <c r="B356" s="83"/>
      <c r="C356" s="84"/>
      <c r="D356" s="85"/>
      <c r="E356" s="85"/>
      <c r="F356" s="83"/>
      <c r="G356" s="86"/>
    </row>
    <row r="357" spans="1:7" ht="17">
      <c r="A357" s="77" t="str">
        <f>'Initiative Basics'!C19</f>
        <v>Q</v>
      </c>
      <c r="B357" s="96"/>
      <c r="C357" s="97"/>
      <c r="D357" s="98"/>
      <c r="E357" s="98"/>
      <c r="F357" s="96"/>
      <c r="G357" s="99"/>
    </row>
    <row r="358" spans="1:7" ht="17">
      <c r="A358" s="82" t="str">
        <f>'Initiative Basics'!C20</f>
        <v>R</v>
      </c>
      <c r="B358" s="83"/>
      <c r="C358" s="84"/>
      <c r="D358" s="85"/>
      <c r="E358" s="85"/>
      <c r="F358" s="83"/>
      <c r="G358" s="86"/>
    </row>
    <row r="359" spans="1:7" ht="17">
      <c r="A359" s="77" t="str">
        <f>'Initiative Basics'!C21</f>
        <v>S</v>
      </c>
      <c r="B359" s="96"/>
      <c r="C359" s="97"/>
      <c r="D359" s="98"/>
      <c r="E359" s="98"/>
      <c r="F359" s="96"/>
      <c r="G359" s="99"/>
    </row>
    <row r="360" spans="1:7" ht="17">
      <c r="A360" s="82" t="str">
        <f>'Initiative Basics'!C22</f>
        <v>T</v>
      </c>
      <c r="B360" s="83"/>
      <c r="C360" s="84"/>
      <c r="D360" s="85"/>
      <c r="E360" s="85"/>
      <c r="F360" s="83"/>
      <c r="G360" s="86"/>
    </row>
    <row r="361" spans="1:7" ht="17">
      <c r="A361" s="77" t="str">
        <f>'Initiative Basics'!C23</f>
        <v>U</v>
      </c>
      <c r="B361" s="96"/>
      <c r="C361" s="97"/>
      <c r="D361" s="98"/>
      <c r="E361" s="98"/>
      <c r="F361" s="96"/>
      <c r="G361" s="99"/>
    </row>
    <row r="362" spans="1:7" ht="17">
      <c r="A362" s="82" t="str">
        <f>'Initiative Basics'!C24</f>
        <v>V</v>
      </c>
      <c r="B362" s="83"/>
      <c r="C362" s="84"/>
      <c r="D362" s="85"/>
      <c r="E362" s="85"/>
      <c r="F362" s="83"/>
      <c r="G362" s="86"/>
    </row>
    <row r="363" spans="1:7" ht="17">
      <c r="A363" s="77" t="str">
        <f>'Initiative Basics'!C25</f>
        <v>W</v>
      </c>
      <c r="B363" s="96"/>
      <c r="C363" s="97"/>
      <c r="D363" s="98"/>
      <c r="E363" s="98"/>
      <c r="F363" s="96"/>
      <c r="G363" s="99"/>
    </row>
    <row r="364" spans="1:7" ht="17">
      <c r="A364" s="82" t="str">
        <f>'Initiative Basics'!C26</f>
        <v>X</v>
      </c>
      <c r="B364" s="83"/>
      <c r="C364" s="84"/>
      <c r="D364" s="85"/>
      <c r="E364" s="85"/>
      <c r="F364" s="83"/>
      <c r="G364" s="86"/>
    </row>
    <row r="365" spans="1:7" ht="17">
      <c r="A365" s="77" t="str">
        <f>'Initiative Basics'!C27</f>
        <v>Y</v>
      </c>
      <c r="B365" s="96"/>
      <c r="C365" s="97"/>
      <c r="D365" s="98"/>
      <c r="E365" s="98"/>
      <c r="F365" s="96"/>
      <c r="G365" s="99"/>
    </row>
    <row r="366" spans="1:7" ht="17">
      <c r="A366" s="82" t="str">
        <f>'Initiative Basics'!C28</f>
        <v>Z</v>
      </c>
      <c r="B366" s="83"/>
      <c r="C366" s="84"/>
      <c r="D366" s="85"/>
      <c r="E366" s="85"/>
      <c r="F366" s="83"/>
      <c r="G366" s="86"/>
    </row>
    <row r="367" spans="1:7" ht="17">
      <c r="A367" s="77">
        <f>'Initiative Basics'!C29</f>
        <v>0</v>
      </c>
      <c r="B367" s="96"/>
      <c r="C367" s="97"/>
      <c r="D367" s="98"/>
      <c r="E367" s="98"/>
      <c r="F367" s="96"/>
      <c r="G367" s="99"/>
    </row>
    <row r="368" spans="1:7" ht="17">
      <c r="A368" s="82">
        <f>'Initiative Basics'!C30</f>
        <v>0</v>
      </c>
      <c r="B368" s="83"/>
      <c r="C368" s="84"/>
      <c r="D368" s="85"/>
      <c r="E368" s="85"/>
      <c r="F368" s="83"/>
      <c r="G368" s="86"/>
    </row>
    <row r="369" spans="1:7" ht="17">
      <c r="A369" s="77">
        <f>'Initiative Basics'!C31</f>
        <v>0</v>
      </c>
      <c r="B369" s="96"/>
      <c r="C369" s="97"/>
      <c r="D369" s="98"/>
      <c r="E369" s="98"/>
      <c r="F369" s="96"/>
      <c r="G369" s="99"/>
    </row>
    <row r="370" spans="1:7" ht="17">
      <c r="A370" s="82">
        <f>'Initiative Basics'!C32</f>
        <v>0</v>
      </c>
      <c r="B370" s="83"/>
      <c r="C370" s="84"/>
      <c r="D370" s="85"/>
      <c r="E370" s="85"/>
      <c r="F370" s="83"/>
      <c r="G370" s="86"/>
    </row>
    <row r="371" spans="1:7" ht="17">
      <c r="A371" s="77">
        <f>'Initiative Basics'!C33</f>
        <v>0</v>
      </c>
      <c r="B371" s="96"/>
      <c r="C371" s="97"/>
      <c r="D371" s="98"/>
      <c r="E371" s="98"/>
      <c r="F371" s="96"/>
      <c r="G371" s="99"/>
    </row>
    <row r="372" spans="1:7" ht="17">
      <c r="A372" s="82">
        <f>'Initiative Basics'!C34</f>
        <v>0</v>
      </c>
      <c r="B372" s="83"/>
      <c r="C372" s="84"/>
      <c r="D372" s="85"/>
      <c r="E372" s="85"/>
      <c r="F372" s="83"/>
      <c r="G372" s="86"/>
    </row>
    <row r="373" spans="1:7" ht="17">
      <c r="A373" s="77">
        <f>'Initiative Basics'!C35</f>
        <v>0</v>
      </c>
      <c r="B373" s="96"/>
      <c r="C373" s="97"/>
      <c r="D373" s="98"/>
      <c r="E373" s="98"/>
      <c r="F373" s="96"/>
      <c r="G373" s="99"/>
    </row>
    <row r="374" spans="1:7" ht="17">
      <c r="A374" s="82">
        <f>'Initiative Basics'!C36</f>
        <v>0</v>
      </c>
      <c r="B374" s="83"/>
      <c r="C374" s="84"/>
      <c r="D374" s="85"/>
      <c r="E374" s="85"/>
      <c r="F374" s="83"/>
      <c r="G374" s="86"/>
    </row>
    <row r="375" spans="1:7" ht="17">
      <c r="A375" s="77">
        <f>'Initiative Basics'!C37</f>
        <v>0</v>
      </c>
      <c r="B375" s="96"/>
      <c r="C375" s="97"/>
      <c r="D375" s="98"/>
      <c r="E375" s="98"/>
      <c r="F375" s="96"/>
      <c r="G375" s="99"/>
    </row>
    <row r="376" spans="1:7" ht="17">
      <c r="A376" s="82">
        <f>'Initiative Basics'!C38</f>
        <v>0</v>
      </c>
      <c r="B376" s="83"/>
      <c r="C376" s="84"/>
      <c r="D376" s="85"/>
      <c r="E376" s="85"/>
      <c r="F376" s="83"/>
      <c r="G376" s="86"/>
    </row>
    <row r="377" spans="1:7" ht="17">
      <c r="A377" s="77">
        <f>'Initiative Basics'!C39</f>
        <v>0</v>
      </c>
      <c r="B377" s="96"/>
      <c r="C377" s="97"/>
      <c r="D377" s="98"/>
      <c r="E377" s="98"/>
      <c r="F377" s="96"/>
      <c r="G377" s="99"/>
    </row>
    <row r="378" spans="1:7" ht="17">
      <c r="A378" s="82">
        <f>'Initiative Basics'!C40</f>
        <v>0</v>
      </c>
      <c r="B378" s="83"/>
      <c r="C378" s="84"/>
      <c r="D378" s="85"/>
      <c r="E378" s="85"/>
      <c r="F378" s="83"/>
      <c r="G378" s="86"/>
    </row>
    <row r="379" spans="1:7" ht="17">
      <c r="A379" s="77">
        <f>'Initiative Basics'!C41</f>
        <v>0</v>
      </c>
      <c r="B379" s="96"/>
      <c r="C379" s="97"/>
      <c r="D379" s="98"/>
      <c r="E379" s="98"/>
      <c r="F379" s="96"/>
      <c r="G379" s="99"/>
    </row>
    <row r="380" spans="1:7" ht="17">
      <c r="A380" s="82">
        <f>'Initiative Basics'!C42</f>
        <v>0</v>
      </c>
      <c r="B380" s="83"/>
      <c r="C380" s="84"/>
      <c r="D380" s="85"/>
      <c r="E380" s="85"/>
      <c r="F380" s="83"/>
      <c r="G380" s="86"/>
    </row>
    <row r="381" spans="1:7" ht="18" thickBot="1">
      <c r="A381" s="72" t="s">
        <v>11</v>
      </c>
      <c r="B381" s="73">
        <f t="shared" ref="B381:G381" si="12">SUM(B341:B380)</f>
        <v>0</v>
      </c>
      <c r="C381" s="74">
        <f t="shared" si="12"/>
        <v>0</v>
      </c>
      <c r="D381" s="115">
        <f t="shared" si="12"/>
        <v>0</v>
      </c>
      <c r="E381" s="115">
        <f t="shared" si="12"/>
        <v>0</v>
      </c>
      <c r="F381" s="108">
        <f t="shared" si="12"/>
        <v>0</v>
      </c>
      <c r="G381" s="109">
        <f t="shared" si="12"/>
        <v>0</v>
      </c>
    </row>
    <row r="382" spans="1:7" ht="19" thickTop="1" thickBot="1">
      <c r="A382" s="75" t="s">
        <v>9</v>
      </c>
      <c r="B382" s="217">
        <f>SUM(B341:C380)</f>
        <v>0</v>
      </c>
      <c r="C382" s="218"/>
      <c r="D382" s="219">
        <f>SUM(D341:E380)</f>
        <v>0</v>
      </c>
      <c r="E382" s="219"/>
      <c r="F382" s="220">
        <f>SUM(F341:G380)</f>
        <v>0</v>
      </c>
      <c r="G382" s="221"/>
    </row>
    <row r="383" spans="1:7" s="1" customFormat="1" ht="18" thickBot="1">
      <c r="A383" s="101"/>
      <c r="B383" s="102"/>
      <c r="C383" s="102"/>
      <c r="D383" s="45"/>
      <c r="E383" s="101"/>
      <c r="F383" s="101"/>
      <c r="G383" s="101"/>
    </row>
    <row r="384" spans="1:7" ht="17">
      <c r="A384" s="76" t="s">
        <v>71</v>
      </c>
      <c r="B384" s="222" t="str">
        <f>'Initiative Basics'!A11</f>
        <v>I</v>
      </c>
      <c r="C384" s="223"/>
      <c r="D384" s="223"/>
      <c r="E384" s="223"/>
      <c r="F384" s="223"/>
      <c r="G384" s="224"/>
    </row>
    <row r="385" spans="1:23" ht="17">
      <c r="A385" s="210" t="s">
        <v>2</v>
      </c>
      <c r="B385" s="212" t="s">
        <v>104</v>
      </c>
      <c r="C385" s="213"/>
      <c r="D385" s="214" t="s">
        <v>105</v>
      </c>
      <c r="E385" s="214"/>
      <c r="F385" s="215" t="s">
        <v>106</v>
      </c>
      <c r="G385" s="216"/>
    </row>
    <row r="386" spans="1:23" ht="18">
      <c r="A386" s="211"/>
      <c r="B386" s="49" t="s">
        <v>7</v>
      </c>
      <c r="C386" s="50" t="s">
        <v>4</v>
      </c>
      <c r="D386" s="116" t="s">
        <v>8</v>
      </c>
      <c r="E386" s="116" t="s">
        <v>4</v>
      </c>
      <c r="F386" s="106" t="s">
        <v>8</v>
      </c>
      <c r="G386" s="107" t="s">
        <v>4</v>
      </c>
    </row>
    <row r="387" spans="1:23" ht="17">
      <c r="A387" s="77" t="str">
        <f>'Initiative Basics'!C3</f>
        <v>A</v>
      </c>
      <c r="B387" s="78"/>
      <c r="C387" s="79"/>
      <c r="D387" s="93"/>
      <c r="E387" s="93"/>
      <c r="F387" s="94"/>
      <c r="G387" s="95"/>
    </row>
    <row r="388" spans="1:23" ht="17">
      <c r="A388" s="82" t="str">
        <f>'Initiative Basics'!C4</f>
        <v>B</v>
      </c>
      <c r="B388" s="83"/>
      <c r="C388" s="84"/>
      <c r="D388" s="85"/>
      <c r="E388" s="85"/>
      <c r="F388" s="83"/>
      <c r="G388" s="86"/>
    </row>
    <row r="389" spans="1:23" ht="17">
      <c r="A389" s="77" t="str">
        <f>'Initiative Basics'!C5</f>
        <v>C</v>
      </c>
      <c r="B389" s="96"/>
      <c r="C389" s="97"/>
      <c r="D389" s="98"/>
      <c r="E389" s="98"/>
      <c r="F389" s="96"/>
      <c r="G389" s="99"/>
    </row>
    <row r="390" spans="1:23" ht="17">
      <c r="A390" s="82" t="str">
        <f>'Initiative Basics'!C6</f>
        <v>D</v>
      </c>
      <c r="B390" s="83"/>
      <c r="C390" s="84"/>
      <c r="D390" s="85"/>
      <c r="E390" s="85"/>
      <c r="F390" s="83"/>
      <c r="G390" s="86"/>
    </row>
    <row r="391" spans="1:23" s="23" customFormat="1" ht="17">
      <c r="A391" s="77" t="str">
        <f>'Initiative Basics'!C7</f>
        <v>E</v>
      </c>
      <c r="B391" s="96"/>
      <c r="C391" s="97"/>
      <c r="D391" s="98"/>
      <c r="E391" s="98"/>
      <c r="F391" s="96"/>
      <c r="G391" s="99"/>
      <c r="H391" s="22"/>
      <c r="I391" s="22"/>
      <c r="J391" s="22"/>
      <c r="K391" s="22"/>
      <c r="L391" s="22"/>
      <c r="M391" s="22"/>
      <c r="N391" s="22"/>
      <c r="O391" s="22"/>
      <c r="P391" s="22"/>
      <c r="Q391" s="22"/>
      <c r="R391" s="22"/>
      <c r="S391" s="22"/>
      <c r="T391" s="22"/>
      <c r="U391" s="22"/>
      <c r="V391" s="22"/>
      <c r="W391" s="22"/>
    </row>
    <row r="392" spans="1:23" ht="17">
      <c r="A392" s="82" t="str">
        <f>'Initiative Basics'!C8</f>
        <v>F</v>
      </c>
      <c r="B392" s="83"/>
      <c r="C392" s="84"/>
      <c r="D392" s="85"/>
      <c r="E392" s="85"/>
      <c r="F392" s="83"/>
      <c r="G392" s="86"/>
    </row>
    <row r="393" spans="1:23" s="23" customFormat="1" ht="17">
      <c r="A393" s="77" t="str">
        <f>'Initiative Basics'!C9</f>
        <v>G</v>
      </c>
      <c r="B393" s="96"/>
      <c r="C393" s="97"/>
      <c r="D393" s="98"/>
      <c r="E393" s="98"/>
      <c r="F393" s="96"/>
      <c r="G393" s="99"/>
      <c r="H393" s="22"/>
      <c r="I393" s="22"/>
      <c r="J393" s="22"/>
      <c r="K393" s="22"/>
      <c r="L393" s="22"/>
      <c r="M393" s="22"/>
      <c r="N393" s="22"/>
      <c r="O393" s="22"/>
      <c r="P393" s="22"/>
      <c r="Q393" s="22"/>
      <c r="R393" s="22"/>
      <c r="S393" s="22"/>
      <c r="T393" s="22"/>
      <c r="U393" s="22"/>
      <c r="V393" s="22"/>
      <c r="W393" s="22"/>
    </row>
    <row r="394" spans="1:23" ht="17">
      <c r="A394" s="82" t="str">
        <f>'Initiative Basics'!C10</f>
        <v>H</v>
      </c>
      <c r="B394" s="83"/>
      <c r="C394" s="84"/>
      <c r="D394" s="85"/>
      <c r="E394" s="85"/>
      <c r="F394" s="83"/>
      <c r="G394" s="86"/>
    </row>
    <row r="395" spans="1:23" s="23" customFormat="1" ht="17">
      <c r="A395" s="77" t="str">
        <f>'Initiative Basics'!C11</f>
        <v>I</v>
      </c>
      <c r="B395" s="96"/>
      <c r="C395" s="97"/>
      <c r="D395" s="98"/>
      <c r="E395" s="98"/>
      <c r="F395" s="96"/>
      <c r="G395" s="99"/>
      <c r="H395" s="22"/>
      <c r="I395" s="22"/>
      <c r="J395" s="22"/>
      <c r="K395" s="22"/>
      <c r="L395" s="22"/>
      <c r="M395" s="22"/>
      <c r="N395" s="22"/>
      <c r="O395" s="22"/>
      <c r="P395" s="22"/>
      <c r="Q395" s="22"/>
      <c r="R395" s="22"/>
      <c r="S395" s="22"/>
      <c r="T395" s="22"/>
      <c r="U395" s="22"/>
      <c r="V395" s="22"/>
      <c r="W395" s="22"/>
    </row>
    <row r="396" spans="1:23" s="23" customFormat="1" ht="17">
      <c r="A396" s="82" t="str">
        <f>'Initiative Basics'!C12</f>
        <v>J</v>
      </c>
      <c r="B396" s="83"/>
      <c r="C396" s="84"/>
      <c r="D396" s="85"/>
      <c r="E396" s="85"/>
      <c r="F396" s="83"/>
      <c r="G396" s="86"/>
      <c r="H396" s="22"/>
      <c r="I396" s="22"/>
      <c r="J396" s="22"/>
      <c r="K396" s="22"/>
      <c r="L396" s="22"/>
      <c r="M396" s="22"/>
      <c r="N396" s="22"/>
      <c r="O396" s="22"/>
      <c r="P396" s="22"/>
      <c r="Q396" s="22"/>
      <c r="R396" s="22"/>
      <c r="S396" s="22"/>
      <c r="T396" s="22"/>
      <c r="U396" s="22"/>
      <c r="V396" s="22"/>
      <c r="W396" s="22"/>
    </row>
    <row r="397" spans="1:23" s="23" customFormat="1" ht="17">
      <c r="A397" s="77" t="str">
        <f>'Initiative Basics'!C13</f>
        <v>K</v>
      </c>
      <c r="B397" s="96"/>
      <c r="C397" s="97"/>
      <c r="D397" s="98"/>
      <c r="E397" s="98"/>
      <c r="F397" s="96"/>
      <c r="G397" s="99"/>
      <c r="H397" s="22"/>
      <c r="I397" s="22"/>
      <c r="J397" s="22"/>
      <c r="K397" s="22"/>
      <c r="L397" s="22"/>
      <c r="M397" s="22"/>
      <c r="N397" s="22"/>
      <c r="O397" s="22"/>
      <c r="P397" s="22"/>
      <c r="Q397" s="22"/>
      <c r="R397" s="22"/>
      <c r="S397" s="22"/>
      <c r="T397" s="22"/>
      <c r="U397" s="22"/>
      <c r="V397" s="22"/>
      <c r="W397" s="22"/>
    </row>
    <row r="398" spans="1:23" s="23" customFormat="1" ht="17">
      <c r="A398" s="82" t="str">
        <f>'Initiative Basics'!C14</f>
        <v>L</v>
      </c>
      <c r="B398" s="83"/>
      <c r="C398" s="84"/>
      <c r="D398" s="85"/>
      <c r="E398" s="85"/>
      <c r="F398" s="83"/>
      <c r="G398" s="86"/>
      <c r="H398" s="22"/>
      <c r="I398" s="22"/>
      <c r="J398" s="22"/>
      <c r="K398" s="22"/>
      <c r="L398" s="22"/>
      <c r="M398" s="22"/>
      <c r="N398" s="22"/>
      <c r="O398" s="22"/>
      <c r="P398" s="22"/>
      <c r="Q398" s="22"/>
      <c r="R398" s="22"/>
      <c r="S398" s="22"/>
      <c r="T398" s="22"/>
      <c r="U398" s="22"/>
      <c r="V398" s="22"/>
      <c r="W398" s="22"/>
    </row>
    <row r="399" spans="1:23" s="23" customFormat="1" ht="17">
      <c r="A399" s="77" t="str">
        <f>'Initiative Basics'!C15</f>
        <v>M</v>
      </c>
      <c r="B399" s="96"/>
      <c r="C399" s="97"/>
      <c r="D399" s="98"/>
      <c r="E399" s="98"/>
      <c r="F399" s="96"/>
      <c r="G399" s="99"/>
      <c r="H399" s="22"/>
      <c r="I399" s="22"/>
      <c r="J399" s="22"/>
      <c r="K399" s="22"/>
      <c r="L399" s="22"/>
      <c r="M399" s="22"/>
      <c r="N399" s="22"/>
      <c r="O399" s="22"/>
      <c r="P399" s="22"/>
      <c r="Q399" s="22"/>
      <c r="R399" s="22"/>
      <c r="S399" s="22"/>
      <c r="T399" s="22"/>
      <c r="U399" s="22"/>
      <c r="V399" s="22"/>
      <c r="W399" s="22"/>
    </row>
    <row r="400" spans="1:23" s="23" customFormat="1" ht="17">
      <c r="A400" s="82" t="str">
        <f>'Initiative Basics'!C16</f>
        <v>N</v>
      </c>
      <c r="B400" s="83"/>
      <c r="C400" s="84"/>
      <c r="D400" s="85"/>
      <c r="E400" s="85"/>
      <c r="F400" s="83"/>
      <c r="G400" s="86"/>
      <c r="H400" s="22"/>
      <c r="I400" s="22"/>
      <c r="J400" s="22"/>
      <c r="K400" s="22"/>
      <c r="L400" s="22"/>
      <c r="M400" s="22"/>
      <c r="N400" s="22"/>
      <c r="O400" s="22"/>
      <c r="P400" s="22"/>
      <c r="Q400" s="22"/>
      <c r="R400" s="22"/>
      <c r="S400" s="22"/>
      <c r="T400" s="22"/>
      <c r="U400" s="22"/>
      <c r="V400" s="22"/>
      <c r="W400" s="22"/>
    </row>
    <row r="401" spans="1:23" s="23" customFormat="1" ht="17">
      <c r="A401" s="77" t="str">
        <f>'Initiative Basics'!C17</f>
        <v>O</v>
      </c>
      <c r="B401" s="96"/>
      <c r="C401" s="97"/>
      <c r="D401" s="98"/>
      <c r="E401" s="98"/>
      <c r="F401" s="96"/>
      <c r="G401" s="99"/>
      <c r="H401" s="22"/>
      <c r="I401" s="22"/>
      <c r="J401" s="22"/>
      <c r="K401" s="22"/>
      <c r="L401" s="22"/>
      <c r="M401" s="22"/>
      <c r="N401" s="22"/>
      <c r="O401" s="22"/>
      <c r="P401" s="22"/>
      <c r="Q401" s="22"/>
      <c r="R401" s="22"/>
      <c r="S401" s="22"/>
      <c r="T401" s="22"/>
      <c r="U401" s="22"/>
      <c r="V401" s="22"/>
      <c r="W401" s="22"/>
    </row>
    <row r="402" spans="1:23" s="23" customFormat="1" ht="17">
      <c r="A402" s="82" t="str">
        <f>'Initiative Basics'!C18</f>
        <v>P</v>
      </c>
      <c r="B402" s="83"/>
      <c r="C402" s="84"/>
      <c r="D402" s="85"/>
      <c r="E402" s="85"/>
      <c r="F402" s="83"/>
      <c r="G402" s="86"/>
      <c r="H402" s="22"/>
      <c r="I402" s="22"/>
      <c r="J402" s="22"/>
      <c r="K402" s="22"/>
      <c r="L402" s="22"/>
      <c r="M402" s="22"/>
      <c r="N402" s="22"/>
      <c r="O402" s="22"/>
      <c r="P402" s="22"/>
      <c r="Q402" s="22"/>
      <c r="R402" s="22"/>
      <c r="S402" s="22"/>
      <c r="T402" s="22"/>
      <c r="U402" s="22"/>
      <c r="V402" s="22"/>
      <c r="W402" s="22"/>
    </row>
    <row r="403" spans="1:23" s="23" customFormat="1" ht="17">
      <c r="A403" s="77" t="str">
        <f>'Initiative Basics'!C19</f>
        <v>Q</v>
      </c>
      <c r="B403" s="96"/>
      <c r="C403" s="97"/>
      <c r="D403" s="98"/>
      <c r="E403" s="98"/>
      <c r="F403" s="96"/>
      <c r="G403" s="99"/>
      <c r="H403" s="22"/>
      <c r="I403" s="22"/>
      <c r="J403" s="22"/>
      <c r="K403" s="22"/>
      <c r="L403" s="22"/>
      <c r="M403" s="22"/>
      <c r="N403" s="22"/>
      <c r="O403" s="22"/>
      <c r="P403" s="22"/>
      <c r="Q403" s="22"/>
      <c r="R403" s="22"/>
      <c r="S403" s="22"/>
      <c r="T403" s="22"/>
      <c r="U403" s="22"/>
      <c r="V403" s="22"/>
      <c r="W403" s="22"/>
    </row>
    <row r="404" spans="1:23" s="23" customFormat="1" ht="17">
      <c r="A404" s="82" t="str">
        <f>'Initiative Basics'!C20</f>
        <v>R</v>
      </c>
      <c r="B404" s="83"/>
      <c r="C404" s="84"/>
      <c r="D404" s="85"/>
      <c r="E404" s="85"/>
      <c r="F404" s="83"/>
      <c r="G404" s="86"/>
      <c r="H404" s="22"/>
      <c r="I404" s="22"/>
      <c r="J404" s="22"/>
      <c r="K404" s="22"/>
      <c r="L404" s="22"/>
      <c r="M404" s="22"/>
      <c r="N404" s="22"/>
      <c r="O404" s="22"/>
      <c r="P404" s="22"/>
      <c r="Q404" s="22"/>
      <c r="R404" s="22"/>
      <c r="S404" s="22"/>
      <c r="T404" s="22"/>
      <c r="U404" s="22"/>
      <c r="V404" s="22"/>
      <c r="W404" s="22"/>
    </row>
    <row r="405" spans="1:23" s="23" customFormat="1" ht="17">
      <c r="A405" s="77" t="str">
        <f>'Initiative Basics'!C21</f>
        <v>S</v>
      </c>
      <c r="B405" s="96"/>
      <c r="C405" s="97"/>
      <c r="D405" s="98"/>
      <c r="E405" s="98"/>
      <c r="F405" s="96"/>
      <c r="G405" s="99"/>
      <c r="H405" s="22"/>
      <c r="I405" s="22"/>
      <c r="J405" s="22"/>
      <c r="K405" s="22"/>
      <c r="L405" s="22"/>
      <c r="M405" s="22"/>
      <c r="N405" s="22"/>
      <c r="O405" s="22"/>
      <c r="P405" s="22"/>
      <c r="Q405" s="22"/>
      <c r="R405" s="22"/>
      <c r="S405" s="22"/>
      <c r="T405" s="22"/>
      <c r="U405" s="22"/>
      <c r="V405" s="22"/>
      <c r="W405" s="22"/>
    </row>
    <row r="406" spans="1:23" s="23" customFormat="1" ht="17">
      <c r="A406" s="82" t="str">
        <f>'Initiative Basics'!C22</f>
        <v>T</v>
      </c>
      <c r="B406" s="83"/>
      <c r="C406" s="84"/>
      <c r="D406" s="85"/>
      <c r="E406" s="85"/>
      <c r="F406" s="83"/>
      <c r="G406" s="86"/>
      <c r="H406" s="22"/>
      <c r="I406" s="22"/>
      <c r="J406" s="22"/>
      <c r="K406" s="22"/>
      <c r="L406" s="22"/>
      <c r="M406" s="22"/>
      <c r="N406" s="22"/>
      <c r="O406" s="22"/>
      <c r="P406" s="22"/>
      <c r="Q406" s="22"/>
      <c r="R406" s="22"/>
      <c r="S406" s="22"/>
      <c r="T406" s="22"/>
      <c r="U406" s="22"/>
      <c r="V406" s="22"/>
      <c r="W406" s="22"/>
    </row>
    <row r="407" spans="1:23" s="23" customFormat="1" ht="17">
      <c r="A407" s="77" t="str">
        <f>'Initiative Basics'!C23</f>
        <v>U</v>
      </c>
      <c r="B407" s="96"/>
      <c r="C407" s="97"/>
      <c r="D407" s="98"/>
      <c r="E407" s="98"/>
      <c r="F407" s="96"/>
      <c r="G407" s="99"/>
      <c r="H407" s="22"/>
      <c r="I407" s="22"/>
      <c r="J407" s="22"/>
      <c r="K407" s="22"/>
      <c r="L407" s="22"/>
      <c r="M407" s="22"/>
      <c r="N407" s="22"/>
      <c r="O407" s="22"/>
      <c r="P407" s="22"/>
      <c r="Q407" s="22"/>
      <c r="R407" s="22"/>
      <c r="S407" s="22"/>
      <c r="T407" s="22"/>
      <c r="U407" s="22"/>
      <c r="V407" s="22"/>
      <c r="W407" s="22"/>
    </row>
    <row r="408" spans="1:23" s="23" customFormat="1" ht="17">
      <c r="A408" s="82" t="str">
        <f>'Initiative Basics'!C24</f>
        <v>V</v>
      </c>
      <c r="B408" s="83"/>
      <c r="C408" s="84"/>
      <c r="D408" s="85"/>
      <c r="E408" s="85"/>
      <c r="F408" s="83"/>
      <c r="G408" s="86"/>
      <c r="H408" s="22"/>
      <c r="I408" s="22"/>
      <c r="J408" s="22"/>
      <c r="K408" s="22"/>
      <c r="L408" s="22"/>
      <c r="M408" s="22"/>
      <c r="N408" s="22"/>
      <c r="O408" s="22"/>
      <c r="P408" s="22"/>
      <c r="Q408" s="22"/>
      <c r="R408" s="22"/>
      <c r="S408" s="22"/>
      <c r="T408" s="22"/>
      <c r="U408" s="22"/>
      <c r="V408" s="22"/>
      <c r="W408" s="22"/>
    </row>
    <row r="409" spans="1:23" s="23" customFormat="1" ht="17">
      <c r="A409" s="77" t="str">
        <f>'Initiative Basics'!C25</f>
        <v>W</v>
      </c>
      <c r="B409" s="96"/>
      <c r="C409" s="97"/>
      <c r="D409" s="98"/>
      <c r="E409" s="98"/>
      <c r="F409" s="96"/>
      <c r="G409" s="99"/>
      <c r="H409" s="22"/>
      <c r="I409" s="22"/>
      <c r="J409" s="22"/>
      <c r="K409" s="22"/>
      <c r="L409" s="22"/>
      <c r="M409" s="22"/>
      <c r="N409" s="22"/>
      <c r="O409" s="22"/>
      <c r="P409" s="22"/>
      <c r="Q409" s="22"/>
      <c r="R409" s="22"/>
      <c r="S409" s="22"/>
      <c r="T409" s="22"/>
      <c r="U409" s="22"/>
      <c r="V409" s="22"/>
      <c r="W409" s="22"/>
    </row>
    <row r="410" spans="1:23" s="23" customFormat="1" ht="17">
      <c r="A410" s="82" t="str">
        <f>'Initiative Basics'!C26</f>
        <v>X</v>
      </c>
      <c r="B410" s="83"/>
      <c r="C410" s="84"/>
      <c r="D410" s="85"/>
      <c r="E410" s="85"/>
      <c r="F410" s="83"/>
      <c r="G410" s="86"/>
      <c r="H410" s="22"/>
      <c r="I410" s="22"/>
      <c r="J410" s="22"/>
      <c r="K410" s="22"/>
      <c r="L410" s="22"/>
      <c r="M410" s="22"/>
      <c r="N410" s="22"/>
      <c r="O410" s="22"/>
      <c r="P410" s="22"/>
      <c r="Q410" s="22"/>
      <c r="R410" s="22"/>
      <c r="S410" s="22"/>
      <c r="T410" s="22"/>
      <c r="U410" s="22"/>
      <c r="V410" s="22"/>
      <c r="W410" s="22"/>
    </row>
    <row r="411" spans="1:23" s="23" customFormat="1" ht="17">
      <c r="A411" s="77" t="str">
        <f>'Initiative Basics'!C27</f>
        <v>Y</v>
      </c>
      <c r="B411" s="96"/>
      <c r="C411" s="97"/>
      <c r="D411" s="98"/>
      <c r="E411" s="98"/>
      <c r="F411" s="96"/>
      <c r="G411" s="99"/>
      <c r="H411" s="22"/>
      <c r="I411" s="22"/>
      <c r="J411" s="22"/>
      <c r="K411" s="22"/>
      <c r="L411" s="22"/>
      <c r="M411" s="22"/>
      <c r="N411" s="22"/>
      <c r="O411" s="22"/>
      <c r="P411" s="22"/>
      <c r="Q411" s="22"/>
      <c r="R411" s="22"/>
      <c r="S411" s="22"/>
      <c r="T411" s="22"/>
      <c r="U411" s="22"/>
      <c r="V411" s="22"/>
      <c r="W411" s="22"/>
    </row>
    <row r="412" spans="1:23" s="23" customFormat="1" ht="17">
      <c r="A412" s="82" t="str">
        <f>'Initiative Basics'!C28</f>
        <v>Z</v>
      </c>
      <c r="B412" s="83"/>
      <c r="C412" s="84"/>
      <c r="D412" s="85"/>
      <c r="E412" s="85"/>
      <c r="F412" s="83"/>
      <c r="G412" s="86"/>
      <c r="H412" s="22"/>
      <c r="I412" s="22"/>
      <c r="J412" s="22"/>
      <c r="K412" s="22"/>
      <c r="L412" s="22"/>
      <c r="M412" s="22"/>
      <c r="N412" s="22"/>
      <c r="O412" s="22"/>
      <c r="P412" s="22"/>
      <c r="Q412" s="22"/>
      <c r="R412" s="22"/>
      <c r="S412" s="22"/>
      <c r="T412" s="22"/>
      <c r="U412" s="22"/>
      <c r="V412" s="22"/>
      <c r="W412" s="22"/>
    </row>
    <row r="413" spans="1:23" s="23" customFormat="1" ht="17">
      <c r="A413" s="77">
        <f>'Initiative Basics'!C29</f>
        <v>0</v>
      </c>
      <c r="B413" s="96"/>
      <c r="C413" s="97"/>
      <c r="D413" s="98"/>
      <c r="E413" s="98"/>
      <c r="F413" s="96"/>
      <c r="G413" s="99"/>
      <c r="H413" s="22"/>
      <c r="I413" s="22"/>
      <c r="J413" s="22"/>
      <c r="K413" s="22"/>
      <c r="L413" s="22"/>
      <c r="M413" s="22"/>
      <c r="N413" s="22"/>
      <c r="O413" s="22"/>
      <c r="P413" s="22"/>
      <c r="Q413" s="22"/>
      <c r="R413" s="22"/>
      <c r="S413" s="22"/>
      <c r="T413" s="22"/>
      <c r="U413" s="22"/>
      <c r="V413" s="22"/>
      <c r="W413" s="22"/>
    </row>
    <row r="414" spans="1:23" s="23" customFormat="1" ht="17">
      <c r="A414" s="82">
        <f>'Initiative Basics'!C30</f>
        <v>0</v>
      </c>
      <c r="B414" s="83"/>
      <c r="C414" s="84"/>
      <c r="D414" s="85"/>
      <c r="E414" s="85"/>
      <c r="F414" s="83"/>
      <c r="G414" s="86"/>
      <c r="H414" s="22"/>
      <c r="I414" s="22"/>
      <c r="J414" s="22"/>
      <c r="K414" s="22"/>
      <c r="L414" s="22"/>
      <c r="M414" s="22"/>
      <c r="N414" s="22"/>
      <c r="O414" s="22"/>
      <c r="P414" s="22"/>
      <c r="Q414" s="22"/>
      <c r="R414" s="22"/>
      <c r="S414" s="22"/>
      <c r="T414" s="22"/>
      <c r="U414" s="22"/>
      <c r="V414" s="22"/>
      <c r="W414" s="22"/>
    </row>
    <row r="415" spans="1:23" s="23" customFormat="1" ht="17">
      <c r="A415" s="77">
        <f>'Initiative Basics'!C31</f>
        <v>0</v>
      </c>
      <c r="B415" s="96"/>
      <c r="C415" s="97"/>
      <c r="D415" s="98"/>
      <c r="E415" s="98"/>
      <c r="F415" s="96"/>
      <c r="G415" s="99"/>
      <c r="H415" s="22"/>
      <c r="I415" s="22"/>
      <c r="J415" s="22"/>
      <c r="K415" s="22"/>
      <c r="L415" s="22"/>
      <c r="M415" s="22"/>
      <c r="N415" s="22"/>
      <c r="O415" s="22"/>
      <c r="P415" s="22"/>
      <c r="Q415" s="22"/>
      <c r="R415" s="22"/>
      <c r="S415" s="22"/>
      <c r="T415" s="22"/>
      <c r="U415" s="22"/>
      <c r="V415" s="22"/>
      <c r="W415" s="22"/>
    </row>
    <row r="416" spans="1:23" s="23" customFormat="1" ht="17">
      <c r="A416" s="82">
        <f>'Initiative Basics'!C32</f>
        <v>0</v>
      </c>
      <c r="B416" s="83"/>
      <c r="C416" s="84"/>
      <c r="D416" s="85"/>
      <c r="E416" s="85"/>
      <c r="F416" s="83"/>
      <c r="G416" s="86"/>
      <c r="H416" s="22"/>
      <c r="I416" s="22"/>
      <c r="J416" s="22"/>
      <c r="K416" s="22"/>
      <c r="L416" s="22"/>
      <c r="M416" s="22"/>
      <c r="N416" s="22"/>
      <c r="O416" s="22"/>
      <c r="P416" s="22"/>
      <c r="Q416" s="22"/>
      <c r="R416" s="22"/>
      <c r="S416" s="22"/>
      <c r="T416" s="22"/>
      <c r="U416" s="22"/>
      <c r="V416" s="22"/>
      <c r="W416" s="22"/>
    </row>
    <row r="417" spans="1:23" ht="17">
      <c r="A417" s="77">
        <f>'Initiative Basics'!C33</f>
        <v>0</v>
      </c>
      <c r="B417" s="96"/>
      <c r="C417" s="97"/>
      <c r="D417" s="98"/>
      <c r="E417" s="98"/>
      <c r="F417" s="96"/>
      <c r="G417" s="99"/>
    </row>
    <row r="418" spans="1:23" s="23" customFormat="1" ht="17">
      <c r="A418" s="82">
        <f>'Initiative Basics'!C34</f>
        <v>0</v>
      </c>
      <c r="B418" s="83"/>
      <c r="C418" s="84"/>
      <c r="D418" s="85"/>
      <c r="E418" s="85"/>
      <c r="F418" s="83"/>
      <c r="G418" s="86"/>
      <c r="H418" s="22"/>
      <c r="I418" s="22"/>
      <c r="J418" s="22"/>
      <c r="K418" s="22"/>
      <c r="L418" s="22"/>
      <c r="M418" s="22"/>
      <c r="N418" s="22"/>
      <c r="O418" s="22"/>
      <c r="P418" s="22"/>
      <c r="Q418" s="22"/>
      <c r="R418" s="22"/>
      <c r="S418" s="22"/>
      <c r="T418" s="22"/>
      <c r="U418" s="22"/>
      <c r="V418" s="22"/>
      <c r="W418" s="22"/>
    </row>
    <row r="419" spans="1:23" ht="17">
      <c r="A419" s="77">
        <f>'Initiative Basics'!C35</f>
        <v>0</v>
      </c>
      <c r="B419" s="96"/>
      <c r="C419" s="97"/>
      <c r="D419" s="98"/>
      <c r="E419" s="98"/>
      <c r="F419" s="96"/>
      <c r="G419" s="99"/>
    </row>
    <row r="420" spans="1:23" ht="17">
      <c r="A420" s="82">
        <f>'Initiative Basics'!C36</f>
        <v>0</v>
      </c>
      <c r="B420" s="83"/>
      <c r="C420" s="84"/>
      <c r="D420" s="85"/>
      <c r="E420" s="85"/>
      <c r="F420" s="83"/>
      <c r="G420" s="86"/>
    </row>
    <row r="421" spans="1:23" ht="17">
      <c r="A421" s="77">
        <f>'Initiative Basics'!C37</f>
        <v>0</v>
      </c>
      <c r="B421" s="96"/>
      <c r="C421" s="97"/>
      <c r="D421" s="98"/>
      <c r="E421" s="98"/>
      <c r="F421" s="96"/>
      <c r="G421" s="99"/>
    </row>
    <row r="422" spans="1:23" ht="17">
      <c r="A422" s="82">
        <f>'Initiative Basics'!C38</f>
        <v>0</v>
      </c>
      <c r="B422" s="83"/>
      <c r="C422" s="84"/>
      <c r="D422" s="85"/>
      <c r="E422" s="85"/>
      <c r="F422" s="83"/>
      <c r="G422" s="86"/>
    </row>
    <row r="423" spans="1:23" ht="17">
      <c r="A423" s="77">
        <f>'Initiative Basics'!C39</f>
        <v>0</v>
      </c>
      <c r="B423" s="96"/>
      <c r="C423" s="97"/>
      <c r="D423" s="98"/>
      <c r="E423" s="98"/>
      <c r="F423" s="96"/>
      <c r="G423" s="99"/>
    </row>
    <row r="424" spans="1:23" ht="17">
      <c r="A424" s="82">
        <f>'Initiative Basics'!C40</f>
        <v>0</v>
      </c>
      <c r="B424" s="83"/>
      <c r="C424" s="84"/>
      <c r="D424" s="85"/>
      <c r="E424" s="85"/>
      <c r="F424" s="83"/>
      <c r="G424" s="86"/>
    </row>
    <row r="425" spans="1:23" ht="17">
      <c r="A425" s="77">
        <f>'Initiative Basics'!C41</f>
        <v>0</v>
      </c>
      <c r="B425" s="96"/>
      <c r="C425" s="97"/>
      <c r="D425" s="98"/>
      <c r="E425" s="98"/>
      <c r="F425" s="96"/>
      <c r="G425" s="99"/>
    </row>
    <row r="426" spans="1:23" ht="17">
      <c r="A426" s="82">
        <f>'Initiative Basics'!C42</f>
        <v>0</v>
      </c>
      <c r="B426" s="83"/>
      <c r="C426" s="84"/>
      <c r="D426" s="85"/>
      <c r="E426" s="85"/>
      <c r="F426" s="83"/>
      <c r="G426" s="86"/>
    </row>
    <row r="427" spans="1:23" ht="18" thickBot="1">
      <c r="A427" s="72" t="s">
        <v>11</v>
      </c>
      <c r="B427" s="73">
        <f>SUM(B387:B426)</f>
        <v>0</v>
      </c>
      <c r="C427" s="74">
        <f>SUM(C387:C426)</f>
        <v>0</v>
      </c>
      <c r="D427" s="115">
        <f t="shared" ref="D427:G427" si="13">SUM(D387:D426)</f>
        <v>0</v>
      </c>
      <c r="E427" s="115">
        <f t="shared" si="13"/>
        <v>0</v>
      </c>
      <c r="F427" s="108">
        <f t="shared" si="13"/>
        <v>0</v>
      </c>
      <c r="G427" s="109">
        <f t="shared" si="13"/>
        <v>0</v>
      </c>
    </row>
    <row r="428" spans="1:23" ht="19" thickTop="1" thickBot="1">
      <c r="A428" s="75" t="s">
        <v>9</v>
      </c>
      <c r="B428" s="217">
        <f>SUM(B387:C426)</f>
        <v>0</v>
      </c>
      <c r="C428" s="218"/>
      <c r="D428" s="219">
        <f t="shared" ref="D428" si="14">SUM(D387:E426)</f>
        <v>0</v>
      </c>
      <c r="E428" s="219"/>
      <c r="F428" s="220">
        <f t="shared" ref="F428" si="15">SUM(F387:G426)</f>
        <v>0</v>
      </c>
      <c r="G428" s="221"/>
    </row>
    <row r="429" spans="1:23" s="1" customFormat="1" ht="18" thickBot="1">
      <c r="A429" s="101"/>
      <c r="B429" s="102"/>
      <c r="C429" s="102"/>
      <c r="D429" s="45"/>
      <c r="E429" s="101"/>
      <c r="F429" s="101"/>
      <c r="G429" s="101"/>
    </row>
    <row r="430" spans="1:23" ht="17">
      <c r="A430" s="76" t="s">
        <v>72</v>
      </c>
      <c r="B430" s="222" t="str">
        <f>'Initiative Basics'!A12</f>
        <v>J</v>
      </c>
      <c r="C430" s="223"/>
      <c r="D430" s="223"/>
      <c r="E430" s="223"/>
      <c r="F430" s="223"/>
      <c r="G430" s="224"/>
    </row>
    <row r="431" spans="1:23" ht="17">
      <c r="A431" s="210" t="s">
        <v>2</v>
      </c>
      <c r="B431" s="212" t="s">
        <v>104</v>
      </c>
      <c r="C431" s="213"/>
      <c r="D431" s="214" t="s">
        <v>105</v>
      </c>
      <c r="E431" s="214"/>
      <c r="F431" s="215" t="s">
        <v>106</v>
      </c>
      <c r="G431" s="216"/>
    </row>
    <row r="432" spans="1:23" ht="18">
      <c r="A432" s="211"/>
      <c r="B432" s="49" t="s">
        <v>7</v>
      </c>
      <c r="C432" s="50" t="s">
        <v>4</v>
      </c>
      <c r="D432" s="116" t="s">
        <v>8</v>
      </c>
      <c r="E432" s="116" t="s">
        <v>4</v>
      </c>
      <c r="F432" s="106" t="s">
        <v>8</v>
      </c>
      <c r="G432" s="107" t="s">
        <v>4</v>
      </c>
    </row>
    <row r="433" spans="1:23" ht="17">
      <c r="A433" s="77" t="str">
        <f>'Initiative Basics'!C3</f>
        <v>A</v>
      </c>
      <c r="B433" s="78"/>
      <c r="C433" s="79"/>
      <c r="D433" s="93"/>
      <c r="E433" s="93"/>
      <c r="F433" s="94"/>
      <c r="G433" s="95"/>
    </row>
    <row r="434" spans="1:23" ht="17">
      <c r="A434" s="82" t="str">
        <f>'Initiative Basics'!C4</f>
        <v>B</v>
      </c>
      <c r="B434" s="83"/>
      <c r="C434" s="84"/>
      <c r="D434" s="85"/>
      <c r="E434" s="85"/>
      <c r="F434" s="83"/>
      <c r="G434" s="86"/>
    </row>
    <row r="435" spans="1:23" s="23" customFormat="1" ht="17">
      <c r="A435" s="77" t="str">
        <f>'Initiative Basics'!C5</f>
        <v>C</v>
      </c>
      <c r="B435" s="96"/>
      <c r="C435" s="97"/>
      <c r="D435" s="98"/>
      <c r="E435" s="98"/>
      <c r="F435" s="96"/>
      <c r="G435" s="99"/>
      <c r="H435" s="22"/>
      <c r="I435" s="22"/>
      <c r="J435" s="22"/>
      <c r="K435" s="22"/>
      <c r="L435" s="22"/>
      <c r="M435" s="22"/>
      <c r="N435" s="22"/>
      <c r="O435" s="22"/>
      <c r="P435" s="22"/>
      <c r="Q435" s="22"/>
      <c r="R435" s="22"/>
      <c r="S435" s="22"/>
      <c r="T435" s="22"/>
      <c r="U435" s="22"/>
      <c r="V435" s="22"/>
      <c r="W435" s="22"/>
    </row>
    <row r="436" spans="1:23" ht="17">
      <c r="A436" s="82" t="str">
        <f>'Initiative Basics'!C6</f>
        <v>D</v>
      </c>
      <c r="B436" s="83"/>
      <c r="C436" s="84"/>
      <c r="D436" s="85"/>
      <c r="E436" s="85"/>
      <c r="F436" s="83"/>
      <c r="G436" s="86"/>
    </row>
    <row r="437" spans="1:23" s="23" customFormat="1" ht="17">
      <c r="A437" s="77" t="str">
        <f>'Initiative Basics'!C7</f>
        <v>E</v>
      </c>
      <c r="B437" s="96"/>
      <c r="C437" s="97"/>
      <c r="D437" s="98"/>
      <c r="E437" s="98"/>
      <c r="F437" s="96"/>
      <c r="G437" s="99"/>
      <c r="H437" s="22"/>
      <c r="I437" s="22"/>
      <c r="J437" s="22"/>
      <c r="K437" s="22"/>
      <c r="L437" s="22"/>
      <c r="M437" s="22"/>
      <c r="N437" s="22"/>
      <c r="O437" s="22"/>
      <c r="P437" s="22"/>
      <c r="Q437" s="22"/>
      <c r="R437" s="22"/>
      <c r="S437" s="22"/>
      <c r="T437" s="22"/>
      <c r="U437" s="22"/>
      <c r="V437" s="22"/>
      <c r="W437" s="22"/>
    </row>
    <row r="438" spans="1:23" ht="17">
      <c r="A438" s="82" t="str">
        <f>'Initiative Basics'!C8</f>
        <v>F</v>
      </c>
      <c r="B438" s="83"/>
      <c r="C438" s="84"/>
      <c r="D438" s="85"/>
      <c r="E438" s="85"/>
      <c r="F438" s="83"/>
      <c r="G438" s="86"/>
    </row>
    <row r="439" spans="1:23" s="23" customFormat="1" ht="17">
      <c r="A439" s="77" t="str">
        <f>'Initiative Basics'!C9</f>
        <v>G</v>
      </c>
      <c r="B439" s="96"/>
      <c r="C439" s="97"/>
      <c r="D439" s="98"/>
      <c r="E439" s="98"/>
      <c r="F439" s="96"/>
      <c r="G439" s="99"/>
      <c r="H439" s="22"/>
      <c r="I439" s="22"/>
      <c r="J439" s="22"/>
      <c r="K439" s="22"/>
      <c r="L439" s="22"/>
      <c r="M439" s="22"/>
      <c r="N439" s="22"/>
      <c r="O439" s="22"/>
      <c r="P439" s="22"/>
      <c r="Q439" s="22"/>
      <c r="R439" s="22"/>
      <c r="S439" s="22"/>
      <c r="T439" s="22"/>
      <c r="U439" s="22"/>
      <c r="V439" s="22"/>
      <c r="W439" s="22"/>
    </row>
    <row r="440" spans="1:23" ht="17">
      <c r="A440" s="82" t="str">
        <f>'Initiative Basics'!C10</f>
        <v>H</v>
      </c>
      <c r="B440" s="83"/>
      <c r="C440" s="84"/>
      <c r="D440" s="85"/>
      <c r="E440" s="85"/>
      <c r="F440" s="83"/>
      <c r="G440" s="86"/>
    </row>
    <row r="441" spans="1:23" s="23" customFormat="1" ht="17">
      <c r="A441" s="77" t="str">
        <f>'Initiative Basics'!C11</f>
        <v>I</v>
      </c>
      <c r="B441" s="96"/>
      <c r="C441" s="97"/>
      <c r="D441" s="98"/>
      <c r="E441" s="98"/>
      <c r="F441" s="96"/>
      <c r="G441" s="99"/>
      <c r="H441" s="22"/>
      <c r="I441" s="22"/>
      <c r="J441" s="22"/>
      <c r="K441" s="22"/>
      <c r="L441" s="22"/>
      <c r="M441" s="22"/>
      <c r="N441" s="22"/>
      <c r="O441" s="22"/>
      <c r="P441" s="22"/>
      <c r="Q441" s="22"/>
      <c r="R441" s="22"/>
      <c r="S441" s="22"/>
      <c r="T441" s="22"/>
      <c r="U441" s="22"/>
      <c r="V441" s="22"/>
      <c r="W441" s="22"/>
    </row>
    <row r="442" spans="1:23" ht="17">
      <c r="A442" s="82" t="str">
        <f>'Initiative Basics'!C12</f>
        <v>J</v>
      </c>
      <c r="B442" s="83"/>
      <c r="C442" s="84"/>
      <c r="D442" s="85"/>
      <c r="E442" s="85"/>
      <c r="F442" s="83"/>
      <c r="G442" s="86"/>
    </row>
    <row r="443" spans="1:23" ht="17">
      <c r="A443" s="77" t="str">
        <f>'Initiative Basics'!C13</f>
        <v>K</v>
      </c>
      <c r="B443" s="96"/>
      <c r="C443" s="97"/>
      <c r="D443" s="98"/>
      <c r="E443" s="98"/>
      <c r="F443" s="96"/>
      <c r="G443" s="99"/>
    </row>
    <row r="444" spans="1:23" s="23" customFormat="1" ht="17">
      <c r="A444" s="82" t="str">
        <f>'Initiative Basics'!C14</f>
        <v>L</v>
      </c>
      <c r="B444" s="83"/>
      <c r="C444" s="84"/>
      <c r="D444" s="85"/>
      <c r="E444" s="85"/>
      <c r="F444" s="83"/>
      <c r="G444" s="86"/>
      <c r="H444" s="22"/>
      <c r="I444" s="22"/>
      <c r="J444" s="22"/>
      <c r="K444" s="22"/>
      <c r="L444" s="22"/>
      <c r="M444" s="22"/>
      <c r="N444" s="22"/>
      <c r="O444" s="22"/>
      <c r="P444" s="22"/>
      <c r="Q444" s="22"/>
      <c r="R444" s="22"/>
      <c r="S444" s="22"/>
      <c r="T444" s="22"/>
      <c r="U444" s="22"/>
      <c r="V444" s="22"/>
      <c r="W444" s="22"/>
    </row>
    <row r="445" spans="1:23" s="23" customFormat="1" ht="17">
      <c r="A445" s="77" t="str">
        <f>'Initiative Basics'!C15</f>
        <v>M</v>
      </c>
      <c r="B445" s="96"/>
      <c r="C445" s="97"/>
      <c r="D445" s="98"/>
      <c r="E445" s="98"/>
      <c r="F445" s="96"/>
      <c r="G445" s="99"/>
      <c r="H445" s="22"/>
      <c r="I445" s="22"/>
      <c r="J445" s="22"/>
      <c r="K445" s="22"/>
      <c r="L445" s="22"/>
      <c r="M445" s="22"/>
      <c r="N445" s="22"/>
      <c r="O445" s="22"/>
      <c r="P445" s="22"/>
      <c r="Q445" s="22"/>
      <c r="R445" s="22"/>
      <c r="S445" s="22"/>
      <c r="T445" s="22"/>
      <c r="U445" s="22"/>
      <c r="V445" s="22"/>
      <c r="W445" s="22"/>
    </row>
    <row r="446" spans="1:23" s="23" customFormat="1" ht="17">
      <c r="A446" s="82" t="str">
        <f>'Initiative Basics'!C16</f>
        <v>N</v>
      </c>
      <c r="B446" s="83"/>
      <c r="C446" s="84"/>
      <c r="D446" s="85"/>
      <c r="E446" s="85"/>
      <c r="F446" s="83"/>
      <c r="G446" s="86"/>
      <c r="H446" s="22"/>
      <c r="I446" s="22"/>
      <c r="J446" s="22"/>
      <c r="K446" s="22"/>
      <c r="L446" s="22"/>
      <c r="M446" s="22"/>
      <c r="N446" s="22"/>
      <c r="O446" s="22"/>
      <c r="P446" s="22"/>
      <c r="Q446" s="22"/>
      <c r="R446" s="22"/>
      <c r="S446" s="22"/>
      <c r="T446" s="22"/>
      <c r="U446" s="22"/>
      <c r="V446" s="22"/>
      <c r="W446" s="22"/>
    </row>
    <row r="447" spans="1:23" s="23" customFormat="1" ht="17">
      <c r="A447" s="77" t="str">
        <f>'Initiative Basics'!C17</f>
        <v>O</v>
      </c>
      <c r="B447" s="96"/>
      <c r="C447" s="97"/>
      <c r="D447" s="98"/>
      <c r="E447" s="98"/>
      <c r="F447" s="96"/>
      <c r="G447" s="99"/>
      <c r="H447" s="22"/>
      <c r="I447" s="22"/>
      <c r="J447" s="22"/>
      <c r="K447" s="22"/>
      <c r="L447" s="22"/>
      <c r="M447" s="22"/>
      <c r="N447" s="22"/>
      <c r="O447" s="22"/>
      <c r="P447" s="22"/>
      <c r="Q447" s="22"/>
      <c r="R447" s="22"/>
      <c r="S447" s="22"/>
      <c r="T447" s="22"/>
      <c r="U447" s="22"/>
      <c r="V447" s="22"/>
      <c r="W447" s="22"/>
    </row>
    <row r="448" spans="1:23" s="23" customFormat="1" ht="17">
      <c r="A448" s="82" t="str">
        <f>'Initiative Basics'!C18</f>
        <v>P</v>
      </c>
      <c r="B448" s="83"/>
      <c r="C448" s="84"/>
      <c r="D448" s="85"/>
      <c r="E448" s="85"/>
      <c r="F448" s="83"/>
      <c r="G448" s="86"/>
      <c r="H448" s="22"/>
      <c r="I448" s="22"/>
      <c r="J448" s="22"/>
      <c r="K448" s="22"/>
      <c r="L448" s="22"/>
      <c r="M448" s="22"/>
      <c r="N448" s="22"/>
      <c r="O448" s="22"/>
      <c r="P448" s="22"/>
      <c r="Q448" s="22"/>
      <c r="R448" s="22"/>
      <c r="S448" s="22"/>
      <c r="T448" s="22"/>
      <c r="U448" s="22"/>
      <c r="V448" s="22"/>
      <c r="W448" s="22"/>
    </row>
    <row r="449" spans="1:23" s="23" customFormat="1" ht="17">
      <c r="A449" s="77" t="str">
        <f>'Initiative Basics'!C19</f>
        <v>Q</v>
      </c>
      <c r="B449" s="96"/>
      <c r="C449" s="97"/>
      <c r="D449" s="98"/>
      <c r="E449" s="98"/>
      <c r="F449" s="96"/>
      <c r="G449" s="99"/>
      <c r="H449" s="22"/>
      <c r="I449" s="22"/>
      <c r="J449" s="22"/>
      <c r="K449" s="22"/>
      <c r="L449" s="22"/>
      <c r="M449" s="22"/>
      <c r="N449" s="22"/>
      <c r="O449" s="22"/>
      <c r="P449" s="22"/>
      <c r="Q449" s="22"/>
      <c r="R449" s="22"/>
      <c r="S449" s="22"/>
      <c r="T449" s="22"/>
      <c r="U449" s="22"/>
      <c r="V449" s="22"/>
      <c r="W449" s="22"/>
    </row>
    <row r="450" spans="1:23" s="23" customFormat="1" ht="17">
      <c r="A450" s="82" t="str">
        <f>'Initiative Basics'!C20</f>
        <v>R</v>
      </c>
      <c r="B450" s="83"/>
      <c r="C450" s="84"/>
      <c r="D450" s="85"/>
      <c r="E450" s="85"/>
      <c r="F450" s="83"/>
      <c r="G450" s="86"/>
      <c r="H450" s="22"/>
      <c r="I450" s="22"/>
      <c r="J450" s="22"/>
      <c r="K450" s="22"/>
      <c r="L450" s="22"/>
      <c r="M450" s="22"/>
      <c r="N450" s="22"/>
      <c r="O450" s="22"/>
      <c r="P450" s="22"/>
      <c r="Q450" s="22"/>
      <c r="R450" s="22"/>
      <c r="S450" s="22"/>
      <c r="T450" s="22"/>
      <c r="U450" s="22"/>
      <c r="V450" s="22"/>
      <c r="W450" s="22"/>
    </row>
    <row r="451" spans="1:23" s="23" customFormat="1" ht="17">
      <c r="A451" s="77" t="str">
        <f>'Initiative Basics'!C21</f>
        <v>S</v>
      </c>
      <c r="B451" s="96"/>
      <c r="C451" s="97"/>
      <c r="D451" s="98"/>
      <c r="E451" s="98"/>
      <c r="F451" s="96"/>
      <c r="G451" s="99"/>
      <c r="H451" s="22"/>
      <c r="I451" s="22"/>
      <c r="J451" s="22"/>
      <c r="K451" s="22"/>
      <c r="L451" s="22"/>
      <c r="M451" s="22"/>
      <c r="N451" s="22"/>
      <c r="O451" s="22"/>
      <c r="P451" s="22"/>
      <c r="Q451" s="22"/>
      <c r="R451" s="22"/>
      <c r="S451" s="22"/>
      <c r="T451" s="22"/>
      <c r="U451" s="22"/>
      <c r="V451" s="22"/>
      <c r="W451" s="22"/>
    </row>
    <row r="452" spans="1:23" s="23" customFormat="1" ht="17">
      <c r="A452" s="82" t="str">
        <f>'Initiative Basics'!C22</f>
        <v>T</v>
      </c>
      <c r="B452" s="83"/>
      <c r="C452" s="84"/>
      <c r="D452" s="85"/>
      <c r="E452" s="85"/>
      <c r="F452" s="83"/>
      <c r="G452" s="86"/>
      <c r="H452" s="22"/>
      <c r="I452" s="22"/>
      <c r="J452" s="22"/>
      <c r="K452" s="22"/>
      <c r="L452" s="22"/>
      <c r="M452" s="22"/>
      <c r="N452" s="22"/>
      <c r="O452" s="22"/>
      <c r="P452" s="22"/>
      <c r="Q452" s="22"/>
      <c r="R452" s="22"/>
      <c r="S452" s="22"/>
      <c r="T452" s="22"/>
      <c r="U452" s="22"/>
      <c r="V452" s="22"/>
      <c r="W452" s="22"/>
    </row>
    <row r="453" spans="1:23" s="23" customFormat="1" ht="17">
      <c r="A453" s="77" t="str">
        <f>'Initiative Basics'!C23</f>
        <v>U</v>
      </c>
      <c r="B453" s="96"/>
      <c r="C453" s="97"/>
      <c r="D453" s="98"/>
      <c r="E453" s="98"/>
      <c r="F453" s="96"/>
      <c r="G453" s="99"/>
      <c r="H453" s="22"/>
      <c r="I453" s="22"/>
      <c r="J453" s="22"/>
      <c r="K453" s="22"/>
      <c r="L453" s="22"/>
      <c r="M453" s="22"/>
      <c r="N453" s="22"/>
      <c r="O453" s="22"/>
      <c r="P453" s="22"/>
      <c r="Q453" s="22"/>
      <c r="R453" s="22"/>
      <c r="S453" s="22"/>
      <c r="T453" s="22"/>
      <c r="U453" s="22"/>
      <c r="V453" s="22"/>
      <c r="W453" s="22"/>
    </row>
    <row r="454" spans="1:23" s="23" customFormat="1" ht="17">
      <c r="A454" s="82" t="str">
        <f>'Initiative Basics'!C24</f>
        <v>V</v>
      </c>
      <c r="B454" s="83"/>
      <c r="C454" s="84"/>
      <c r="D454" s="85"/>
      <c r="E454" s="85"/>
      <c r="F454" s="83"/>
      <c r="G454" s="86"/>
      <c r="H454" s="22"/>
      <c r="I454" s="22"/>
      <c r="J454" s="22"/>
      <c r="K454" s="22"/>
      <c r="L454" s="22"/>
      <c r="M454" s="22"/>
      <c r="N454" s="22"/>
      <c r="O454" s="22"/>
      <c r="P454" s="22"/>
      <c r="Q454" s="22"/>
      <c r="R454" s="22"/>
      <c r="S454" s="22"/>
      <c r="T454" s="22"/>
      <c r="U454" s="22"/>
      <c r="V454" s="22"/>
      <c r="W454" s="22"/>
    </row>
    <row r="455" spans="1:23" s="23" customFormat="1" ht="17">
      <c r="A455" s="77" t="str">
        <f>'Initiative Basics'!C25</f>
        <v>W</v>
      </c>
      <c r="B455" s="96"/>
      <c r="C455" s="97"/>
      <c r="D455" s="98"/>
      <c r="E455" s="98"/>
      <c r="F455" s="96"/>
      <c r="G455" s="99"/>
      <c r="H455" s="22"/>
      <c r="I455" s="22"/>
      <c r="J455" s="22"/>
      <c r="K455" s="22"/>
      <c r="L455" s="22"/>
      <c r="M455" s="22"/>
      <c r="N455" s="22"/>
      <c r="O455" s="22"/>
      <c r="P455" s="22"/>
      <c r="Q455" s="22"/>
      <c r="R455" s="22"/>
      <c r="S455" s="22"/>
      <c r="T455" s="22"/>
      <c r="U455" s="22"/>
      <c r="V455" s="22"/>
      <c r="W455" s="22"/>
    </row>
    <row r="456" spans="1:23" s="23" customFormat="1" ht="17">
      <c r="A456" s="82" t="str">
        <f>'Initiative Basics'!C26</f>
        <v>X</v>
      </c>
      <c r="B456" s="83"/>
      <c r="C456" s="84"/>
      <c r="D456" s="85"/>
      <c r="E456" s="85"/>
      <c r="F456" s="83"/>
      <c r="G456" s="86"/>
      <c r="H456" s="22"/>
      <c r="I456" s="22"/>
      <c r="J456" s="22"/>
      <c r="K456" s="22"/>
      <c r="L456" s="22"/>
      <c r="M456" s="22"/>
      <c r="N456" s="22"/>
      <c r="O456" s="22"/>
      <c r="P456" s="22"/>
      <c r="Q456" s="22"/>
      <c r="R456" s="22"/>
      <c r="S456" s="22"/>
      <c r="T456" s="22"/>
      <c r="U456" s="22"/>
      <c r="V456" s="22"/>
      <c r="W456" s="22"/>
    </row>
    <row r="457" spans="1:23" s="23" customFormat="1" ht="17">
      <c r="A457" s="77" t="str">
        <f>'Initiative Basics'!C27</f>
        <v>Y</v>
      </c>
      <c r="B457" s="96"/>
      <c r="C457" s="97"/>
      <c r="D457" s="98"/>
      <c r="E457" s="98"/>
      <c r="F457" s="96"/>
      <c r="G457" s="99"/>
      <c r="H457" s="22"/>
      <c r="I457" s="22"/>
      <c r="J457" s="22"/>
      <c r="K457" s="22"/>
      <c r="L457" s="22"/>
      <c r="M457" s="22"/>
      <c r="N457" s="22"/>
      <c r="O457" s="22"/>
      <c r="P457" s="22"/>
      <c r="Q457" s="22"/>
      <c r="R457" s="22"/>
      <c r="S457" s="22"/>
      <c r="T457" s="22"/>
      <c r="U457" s="22"/>
      <c r="V457" s="22"/>
      <c r="W457" s="22"/>
    </row>
    <row r="458" spans="1:23" s="23" customFormat="1" ht="17">
      <c r="A458" s="82" t="str">
        <f>'Initiative Basics'!C28</f>
        <v>Z</v>
      </c>
      <c r="B458" s="83"/>
      <c r="C458" s="84"/>
      <c r="D458" s="85"/>
      <c r="E458" s="85"/>
      <c r="F458" s="83"/>
      <c r="G458" s="86"/>
      <c r="H458" s="22"/>
      <c r="I458" s="22"/>
      <c r="J458" s="22"/>
      <c r="K458" s="22"/>
      <c r="L458" s="22"/>
      <c r="M458" s="22"/>
      <c r="N458" s="22"/>
      <c r="O458" s="22"/>
      <c r="P458" s="22"/>
      <c r="Q458" s="22"/>
      <c r="R458" s="22"/>
      <c r="S458" s="22"/>
      <c r="T458" s="22"/>
      <c r="U458" s="22"/>
      <c r="V458" s="22"/>
      <c r="W458" s="22"/>
    </row>
    <row r="459" spans="1:23" s="23" customFormat="1" ht="17">
      <c r="A459" s="77">
        <f>'Initiative Basics'!C29</f>
        <v>0</v>
      </c>
      <c r="B459" s="96"/>
      <c r="C459" s="97"/>
      <c r="D459" s="98"/>
      <c r="E459" s="98"/>
      <c r="F459" s="96"/>
      <c r="G459" s="99"/>
      <c r="H459" s="22"/>
      <c r="I459" s="22"/>
      <c r="J459" s="22"/>
      <c r="K459" s="22"/>
      <c r="L459" s="22"/>
      <c r="M459" s="22"/>
      <c r="N459" s="22"/>
      <c r="O459" s="22"/>
      <c r="P459" s="22"/>
      <c r="Q459" s="22"/>
      <c r="R459" s="22"/>
      <c r="S459" s="22"/>
      <c r="T459" s="22"/>
      <c r="U459" s="22"/>
      <c r="V459" s="22"/>
      <c r="W459" s="22"/>
    </row>
    <row r="460" spans="1:23" s="23" customFormat="1" ht="17">
      <c r="A460" s="82">
        <f>'Initiative Basics'!C30</f>
        <v>0</v>
      </c>
      <c r="B460" s="83"/>
      <c r="C460" s="84"/>
      <c r="D460" s="85"/>
      <c r="E460" s="85"/>
      <c r="F460" s="83"/>
      <c r="G460" s="86"/>
      <c r="H460" s="22"/>
      <c r="I460" s="22"/>
      <c r="J460" s="22"/>
      <c r="K460" s="22"/>
      <c r="L460" s="22"/>
      <c r="M460" s="22"/>
      <c r="N460" s="22"/>
      <c r="O460" s="22"/>
      <c r="P460" s="22"/>
      <c r="Q460" s="22"/>
      <c r="R460" s="22"/>
      <c r="S460" s="22"/>
      <c r="T460" s="22"/>
      <c r="U460" s="22"/>
      <c r="V460" s="22"/>
      <c r="W460" s="22"/>
    </row>
    <row r="461" spans="1:23" s="23" customFormat="1" ht="17">
      <c r="A461" s="77">
        <f>'Initiative Basics'!C31</f>
        <v>0</v>
      </c>
      <c r="B461" s="96"/>
      <c r="C461" s="97"/>
      <c r="D461" s="98"/>
      <c r="E461" s="98"/>
      <c r="F461" s="96"/>
      <c r="G461" s="99"/>
      <c r="H461" s="22"/>
      <c r="I461" s="22"/>
      <c r="J461" s="22"/>
      <c r="K461" s="22"/>
      <c r="L461" s="22"/>
      <c r="M461" s="22"/>
      <c r="N461" s="22"/>
      <c r="O461" s="22"/>
      <c r="P461" s="22"/>
      <c r="Q461" s="22"/>
      <c r="R461" s="22"/>
      <c r="S461" s="22"/>
      <c r="T461" s="22"/>
      <c r="U461" s="22"/>
      <c r="V461" s="22"/>
      <c r="W461" s="22"/>
    </row>
    <row r="462" spans="1:23" s="23" customFormat="1" ht="17">
      <c r="A462" s="82">
        <f>'Initiative Basics'!C32</f>
        <v>0</v>
      </c>
      <c r="B462" s="83"/>
      <c r="C462" s="84"/>
      <c r="D462" s="85"/>
      <c r="E462" s="85"/>
      <c r="F462" s="83"/>
      <c r="G462" s="86"/>
      <c r="H462" s="22"/>
      <c r="I462" s="22"/>
      <c r="J462" s="22"/>
      <c r="K462" s="22"/>
      <c r="L462" s="22"/>
      <c r="M462" s="22"/>
      <c r="N462" s="22"/>
      <c r="O462" s="22"/>
      <c r="P462" s="22"/>
      <c r="Q462" s="22"/>
      <c r="R462" s="22"/>
      <c r="S462" s="22"/>
      <c r="T462" s="22"/>
      <c r="U462" s="22"/>
      <c r="V462" s="22"/>
      <c r="W462" s="22"/>
    </row>
    <row r="463" spans="1:23" s="23" customFormat="1" ht="17">
      <c r="A463" s="77">
        <f>'Initiative Basics'!C33</f>
        <v>0</v>
      </c>
      <c r="B463" s="96"/>
      <c r="C463" s="97"/>
      <c r="D463" s="98"/>
      <c r="E463" s="98"/>
      <c r="F463" s="96"/>
      <c r="G463" s="99"/>
      <c r="H463" s="22"/>
      <c r="I463" s="22"/>
      <c r="J463" s="22"/>
      <c r="K463" s="22"/>
      <c r="L463" s="22"/>
      <c r="M463" s="22"/>
      <c r="N463" s="22"/>
      <c r="O463" s="22"/>
      <c r="P463" s="22"/>
      <c r="Q463" s="22"/>
      <c r="R463" s="22"/>
      <c r="S463" s="22"/>
      <c r="T463" s="22"/>
      <c r="U463" s="22"/>
      <c r="V463" s="22"/>
      <c r="W463" s="22"/>
    </row>
    <row r="464" spans="1:23" s="23" customFormat="1" ht="17">
      <c r="A464" s="82">
        <f>'Initiative Basics'!C34</f>
        <v>0</v>
      </c>
      <c r="B464" s="83"/>
      <c r="C464" s="84"/>
      <c r="D464" s="85"/>
      <c r="E464" s="85"/>
      <c r="F464" s="83"/>
      <c r="G464" s="86"/>
      <c r="H464" s="22"/>
      <c r="I464" s="22"/>
      <c r="J464" s="22"/>
      <c r="K464" s="22"/>
      <c r="L464" s="22"/>
      <c r="M464" s="22"/>
      <c r="N464" s="22"/>
      <c r="O464" s="22"/>
      <c r="P464" s="22"/>
      <c r="Q464" s="22"/>
      <c r="R464" s="22"/>
      <c r="S464" s="22"/>
      <c r="T464" s="22"/>
      <c r="U464" s="22"/>
      <c r="V464" s="22"/>
      <c r="W464" s="22"/>
    </row>
    <row r="465" spans="1:23" s="23" customFormat="1" ht="17">
      <c r="A465" s="77">
        <f>'Initiative Basics'!C35</f>
        <v>0</v>
      </c>
      <c r="B465" s="96"/>
      <c r="C465" s="97"/>
      <c r="D465" s="98"/>
      <c r="E465" s="98"/>
      <c r="F465" s="96"/>
      <c r="G465" s="99"/>
      <c r="H465" s="22"/>
      <c r="I465" s="22"/>
      <c r="J465" s="22"/>
      <c r="K465" s="22"/>
      <c r="L465" s="22"/>
      <c r="M465" s="22"/>
      <c r="N465" s="22"/>
      <c r="O465" s="22"/>
      <c r="P465" s="22"/>
      <c r="Q465" s="22"/>
      <c r="R465" s="22"/>
      <c r="S465" s="22"/>
      <c r="T465" s="22"/>
      <c r="U465" s="22"/>
      <c r="V465" s="22"/>
      <c r="W465" s="22"/>
    </row>
    <row r="466" spans="1:23" s="23" customFormat="1" ht="17">
      <c r="A466" s="82">
        <f>'Initiative Basics'!C36</f>
        <v>0</v>
      </c>
      <c r="B466" s="83"/>
      <c r="C466" s="84"/>
      <c r="D466" s="85"/>
      <c r="E466" s="85"/>
      <c r="F466" s="83"/>
      <c r="G466" s="86"/>
      <c r="H466" s="22"/>
      <c r="I466" s="22"/>
      <c r="J466" s="22"/>
      <c r="K466" s="22"/>
      <c r="L466" s="22"/>
      <c r="M466" s="22"/>
      <c r="N466" s="22"/>
      <c r="O466" s="22"/>
      <c r="P466" s="22"/>
      <c r="Q466" s="22"/>
      <c r="R466" s="22"/>
      <c r="S466" s="22"/>
      <c r="T466" s="22"/>
      <c r="U466" s="22"/>
      <c r="V466" s="22"/>
      <c r="W466" s="22"/>
    </row>
    <row r="467" spans="1:23" s="23" customFormat="1" ht="17">
      <c r="A467" s="77">
        <f>'Initiative Basics'!C37</f>
        <v>0</v>
      </c>
      <c r="B467" s="96"/>
      <c r="C467" s="97"/>
      <c r="D467" s="98"/>
      <c r="E467" s="98"/>
      <c r="F467" s="96"/>
      <c r="G467" s="99"/>
      <c r="H467" s="22"/>
      <c r="I467" s="22"/>
      <c r="J467" s="22"/>
      <c r="K467" s="22"/>
      <c r="L467" s="22"/>
      <c r="M467" s="22"/>
      <c r="N467" s="22"/>
      <c r="O467" s="22"/>
      <c r="P467" s="22"/>
      <c r="Q467" s="22"/>
      <c r="R467" s="22"/>
      <c r="S467" s="22"/>
      <c r="T467" s="22"/>
      <c r="U467" s="22"/>
      <c r="V467" s="22"/>
      <c r="W467" s="22"/>
    </row>
    <row r="468" spans="1:23" s="23" customFormat="1" ht="17">
      <c r="A468" s="82">
        <f>'Initiative Basics'!C38</f>
        <v>0</v>
      </c>
      <c r="B468" s="83"/>
      <c r="C468" s="84"/>
      <c r="D468" s="85"/>
      <c r="E468" s="85"/>
      <c r="F468" s="83"/>
      <c r="G468" s="86"/>
      <c r="H468" s="22"/>
      <c r="I468" s="22"/>
      <c r="J468" s="22"/>
      <c r="K468" s="22"/>
      <c r="L468" s="22"/>
      <c r="M468" s="22"/>
      <c r="N468" s="22"/>
      <c r="O468" s="22"/>
      <c r="P468" s="22"/>
      <c r="Q468" s="22"/>
      <c r="R468" s="22"/>
      <c r="S468" s="22"/>
      <c r="T468" s="22"/>
      <c r="U468" s="22"/>
      <c r="V468" s="22"/>
      <c r="W468" s="22"/>
    </row>
    <row r="469" spans="1:23" s="23" customFormat="1" ht="17">
      <c r="A469" s="77">
        <f>'Initiative Basics'!C39</f>
        <v>0</v>
      </c>
      <c r="B469" s="96"/>
      <c r="C469" s="97"/>
      <c r="D469" s="98"/>
      <c r="E469" s="98"/>
      <c r="F469" s="96"/>
      <c r="G469" s="99"/>
      <c r="H469" s="22"/>
      <c r="I469" s="22"/>
      <c r="J469" s="22"/>
      <c r="K469" s="22"/>
      <c r="L469" s="22"/>
      <c r="M469" s="22"/>
      <c r="N469" s="22"/>
      <c r="O469" s="22"/>
      <c r="P469" s="22"/>
      <c r="Q469" s="22"/>
      <c r="R469" s="22"/>
      <c r="S469" s="22"/>
      <c r="T469" s="22"/>
      <c r="U469" s="22"/>
      <c r="V469" s="22"/>
      <c r="W469" s="22"/>
    </row>
    <row r="470" spans="1:23" s="23" customFormat="1" ht="17">
      <c r="A470" s="82">
        <f>'Initiative Basics'!C40</f>
        <v>0</v>
      </c>
      <c r="B470" s="83"/>
      <c r="C470" s="84"/>
      <c r="D470" s="85"/>
      <c r="E470" s="85"/>
      <c r="F470" s="83"/>
      <c r="G470" s="86"/>
      <c r="H470" s="22"/>
      <c r="I470" s="22"/>
      <c r="J470" s="22"/>
      <c r="K470" s="22"/>
      <c r="L470" s="22"/>
      <c r="M470" s="22"/>
      <c r="N470" s="22"/>
      <c r="O470" s="22"/>
      <c r="P470" s="22"/>
      <c r="Q470" s="22"/>
      <c r="R470" s="22"/>
      <c r="S470" s="22"/>
      <c r="T470" s="22"/>
      <c r="U470" s="22"/>
      <c r="V470" s="22"/>
      <c r="W470" s="22"/>
    </row>
    <row r="471" spans="1:23" s="23" customFormat="1" ht="17">
      <c r="A471" s="77">
        <f>'Initiative Basics'!C41</f>
        <v>0</v>
      </c>
      <c r="B471" s="96"/>
      <c r="C471" s="97"/>
      <c r="D471" s="98"/>
      <c r="E471" s="98"/>
      <c r="F471" s="96"/>
      <c r="G471" s="99"/>
      <c r="H471" s="22"/>
      <c r="I471" s="22"/>
      <c r="J471" s="22"/>
      <c r="K471" s="22"/>
      <c r="L471" s="22"/>
      <c r="M471" s="22"/>
      <c r="N471" s="22"/>
      <c r="O471" s="22"/>
      <c r="P471" s="22"/>
      <c r="Q471" s="22"/>
      <c r="R471" s="22"/>
      <c r="S471" s="22"/>
      <c r="T471" s="22"/>
      <c r="U471" s="22"/>
      <c r="V471" s="22"/>
      <c r="W471" s="22"/>
    </row>
    <row r="472" spans="1:23" s="23" customFormat="1" ht="17">
      <c r="A472" s="82">
        <f>'Initiative Basics'!C42</f>
        <v>0</v>
      </c>
      <c r="B472" s="83"/>
      <c r="C472" s="84"/>
      <c r="D472" s="85"/>
      <c r="E472" s="85"/>
      <c r="F472" s="83"/>
      <c r="G472" s="86"/>
      <c r="H472" s="22"/>
      <c r="I472" s="22"/>
      <c r="J472" s="22"/>
      <c r="K472" s="22"/>
      <c r="L472" s="22"/>
      <c r="M472" s="22"/>
      <c r="N472" s="22"/>
      <c r="O472" s="22"/>
      <c r="P472" s="22"/>
      <c r="Q472" s="22"/>
      <c r="R472" s="22"/>
      <c r="S472" s="22"/>
      <c r="T472" s="22"/>
      <c r="U472" s="22"/>
      <c r="V472" s="22"/>
      <c r="W472" s="22"/>
    </row>
    <row r="473" spans="1:23" ht="18" thickBot="1">
      <c r="A473" s="72" t="s">
        <v>11</v>
      </c>
      <c r="B473" s="73">
        <f t="shared" ref="B473:G473" si="16">SUM(B433:B472)</f>
        <v>0</v>
      </c>
      <c r="C473" s="74">
        <f t="shared" si="16"/>
        <v>0</v>
      </c>
      <c r="D473" s="115">
        <f t="shared" si="16"/>
        <v>0</v>
      </c>
      <c r="E473" s="115">
        <f t="shared" si="16"/>
        <v>0</v>
      </c>
      <c r="F473" s="108">
        <f t="shared" si="16"/>
        <v>0</v>
      </c>
      <c r="G473" s="109">
        <f t="shared" si="16"/>
        <v>0</v>
      </c>
    </row>
    <row r="474" spans="1:23" ht="19" thickTop="1" thickBot="1">
      <c r="A474" s="75" t="s">
        <v>9</v>
      </c>
      <c r="B474" s="217">
        <f>SUM(B433:C472)</f>
        <v>0</v>
      </c>
      <c r="C474" s="218"/>
      <c r="D474" s="219">
        <f>SUM(D433:E472)</f>
        <v>0</v>
      </c>
      <c r="E474" s="219"/>
      <c r="F474" s="220">
        <f>SUM(F433:G472)</f>
        <v>0</v>
      </c>
      <c r="G474" s="221"/>
    </row>
    <row r="475" spans="1:23" s="1" customFormat="1" ht="18" thickBot="1">
      <c r="A475" s="101"/>
      <c r="B475" s="102"/>
      <c r="C475" s="102"/>
      <c r="D475" s="45"/>
      <c r="E475" s="101"/>
      <c r="F475" s="101"/>
      <c r="G475" s="101"/>
    </row>
    <row r="476" spans="1:23" ht="17">
      <c r="A476" s="76" t="s">
        <v>73</v>
      </c>
      <c r="B476" s="222" t="str">
        <f>'Initiative Basics'!A13</f>
        <v>K</v>
      </c>
      <c r="C476" s="223"/>
      <c r="D476" s="223"/>
      <c r="E476" s="223"/>
      <c r="F476" s="223"/>
      <c r="G476" s="224"/>
    </row>
    <row r="477" spans="1:23" ht="17">
      <c r="A477" s="210" t="s">
        <v>2</v>
      </c>
      <c r="B477" s="212" t="s">
        <v>104</v>
      </c>
      <c r="C477" s="213"/>
      <c r="D477" s="214" t="s">
        <v>105</v>
      </c>
      <c r="E477" s="214"/>
      <c r="F477" s="215" t="s">
        <v>106</v>
      </c>
      <c r="G477" s="216"/>
    </row>
    <row r="478" spans="1:23" ht="18">
      <c r="A478" s="211"/>
      <c r="B478" s="49" t="s">
        <v>7</v>
      </c>
      <c r="C478" s="50" t="s">
        <v>4</v>
      </c>
      <c r="D478" s="116" t="s">
        <v>8</v>
      </c>
      <c r="E478" s="116" t="s">
        <v>4</v>
      </c>
      <c r="F478" s="106" t="s">
        <v>8</v>
      </c>
      <c r="G478" s="107" t="s">
        <v>4</v>
      </c>
    </row>
    <row r="479" spans="1:23" ht="17">
      <c r="A479" s="77" t="str">
        <f>'Initiative Basics'!C3</f>
        <v>A</v>
      </c>
      <c r="B479" s="78"/>
      <c r="C479" s="79"/>
      <c r="D479" s="93"/>
      <c r="E479" s="93"/>
      <c r="F479" s="94"/>
      <c r="G479" s="95"/>
    </row>
    <row r="480" spans="1:23" ht="17">
      <c r="A480" s="82" t="str">
        <f>'Initiative Basics'!C4</f>
        <v>B</v>
      </c>
      <c r="B480" s="83"/>
      <c r="C480" s="84"/>
      <c r="D480" s="85"/>
      <c r="E480" s="85"/>
      <c r="F480" s="83"/>
      <c r="G480" s="86"/>
    </row>
    <row r="481" spans="1:23" s="23" customFormat="1" ht="17">
      <c r="A481" s="77" t="str">
        <f>'Initiative Basics'!C5</f>
        <v>C</v>
      </c>
      <c r="B481" s="96"/>
      <c r="C481" s="97"/>
      <c r="D481" s="98"/>
      <c r="E481" s="98"/>
      <c r="F481" s="96"/>
      <c r="G481" s="99"/>
      <c r="H481" s="22"/>
      <c r="I481" s="22"/>
      <c r="J481" s="22"/>
      <c r="K481" s="22"/>
      <c r="L481" s="22"/>
      <c r="M481" s="22"/>
      <c r="N481" s="22"/>
      <c r="O481" s="22"/>
      <c r="P481" s="22"/>
      <c r="Q481" s="22"/>
      <c r="R481" s="22"/>
      <c r="S481" s="22"/>
      <c r="T481" s="22"/>
      <c r="U481" s="22"/>
      <c r="V481" s="22"/>
      <c r="W481" s="22"/>
    </row>
    <row r="482" spans="1:23" ht="17">
      <c r="A482" s="82" t="str">
        <f>'Initiative Basics'!C6</f>
        <v>D</v>
      </c>
      <c r="B482" s="83"/>
      <c r="C482" s="84"/>
      <c r="D482" s="85"/>
      <c r="E482" s="85"/>
      <c r="F482" s="83"/>
      <c r="G482" s="86"/>
    </row>
    <row r="483" spans="1:23" s="23" customFormat="1" ht="17">
      <c r="A483" s="77" t="str">
        <f>'Initiative Basics'!C7</f>
        <v>E</v>
      </c>
      <c r="B483" s="96"/>
      <c r="C483" s="97"/>
      <c r="D483" s="98"/>
      <c r="E483" s="98"/>
      <c r="F483" s="96"/>
      <c r="G483" s="99"/>
      <c r="H483" s="22"/>
      <c r="I483" s="22"/>
      <c r="J483" s="22"/>
      <c r="K483" s="22"/>
      <c r="L483" s="22"/>
      <c r="M483" s="22"/>
      <c r="N483" s="22"/>
      <c r="O483" s="22"/>
      <c r="P483" s="22"/>
      <c r="Q483" s="22"/>
      <c r="R483" s="22"/>
      <c r="S483" s="22"/>
      <c r="T483" s="22"/>
      <c r="U483" s="22"/>
      <c r="V483" s="22"/>
      <c r="W483" s="22"/>
    </row>
    <row r="484" spans="1:23" ht="17">
      <c r="A484" s="82" t="str">
        <f>'Initiative Basics'!C8</f>
        <v>F</v>
      </c>
      <c r="B484" s="83"/>
      <c r="C484" s="84"/>
      <c r="D484" s="85"/>
      <c r="E484" s="85"/>
      <c r="F484" s="83"/>
      <c r="G484" s="86"/>
    </row>
    <row r="485" spans="1:23" ht="17">
      <c r="A485" s="77" t="str">
        <f>'Initiative Basics'!C9</f>
        <v>G</v>
      </c>
      <c r="B485" s="96"/>
      <c r="C485" s="97"/>
      <c r="D485" s="98"/>
      <c r="E485" s="98"/>
      <c r="F485" s="96"/>
      <c r="G485" s="99"/>
    </row>
    <row r="486" spans="1:23" ht="17">
      <c r="A486" s="82" t="str">
        <f>'Initiative Basics'!C10</f>
        <v>H</v>
      </c>
      <c r="B486" s="83"/>
      <c r="C486" s="84"/>
      <c r="D486" s="85"/>
      <c r="E486" s="85"/>
      <c r="F486" s="83"/>
      <c r="G486" s="86"/>
    </row>
    <row r="487" spans="1:23" ht="17">
      <c r="A487" s="77" t="str">
        <f>'Initiative Basics'!C11</f>
        <v>I</v>
      </c>
      <c r="B487" s="96"/>
      <c r="C487" s="97"/>
      <c r="D487" s="98"/>
      <c r="E487" s="98"/>
      <c r="F487" s="96"/>
      <c r="G487" s="99"/>
    </row>
    <row r="488" spans="1:23" ht="17">
      <c r="A488" s="82" t="str">
        <f>'Initiative Basics'!C12</f>
        <v>J</v>
      </c>
      <c r="B488" s="83"/>
      <c r="C488" s="84"/>
      <c r="D488" s="85"/>
      <c r="E488" s="85"/>
      <c r="F488" s="83"/>
      <c r="G488" s="86"/>
    </row>
    <row r="489" spans="1:23" ht="17">
      <c r="A489" s="77" t="str">
        <f>'Initiative Basics'!C13</f>
        <v>K</v>
      </c>
      <c r="B489" s="96"/>
      <c r="C489" s="97"/>
      <c r="D489" s="98"/>
      <c r="E489" s="98"/>
      <c r="F489" s="96"/>
      <c r="G489" s="99"/>
    </row>
    <row r="490" spans="1:23" ht="17">
      <c r="A490" s="82" t="str">
        <f>'Initiative Basics'!C14</f>
        <v>L</v>
      </c>
      <c r="B490" s="83"/>
      <c r="C490" s="84"/>
      <c r="D490" s="85"/>
      <c r="E490" s="85"/>
      <c r="F490" s="83"/>
      <c r="G490" s="86"/>
    </row>
    <row r="491" spans="1:23" ht="17">
      <c r="A491" s="77" t="str">
        <f>'Initiative Basics'!C15</f>
        <v>M</v>
      </c>
      <c r="B491" s="96"/>
      <c r="C491" s="97"/>
      <c r="D491" s="98"/>
      <c r="E491" s="98"/>
      <c r="F491" s="96"/>
      <c r="G491" s="99"/>
    </row>
    <row r="492" spans="1:23" ht="17">
      <c r="A492" s="82" t="str">
        <f>'Initiative Basics'!C16</f>
        <v>N</v>
      </c>
      <c r="B492" s="83"/>
      <c r="C492" s="84"/>
      <c r="D492" s="85"/>
      <c r="E492" s="85"/>
      <c r="F492" s="83"/>
      <c r="G492" s="86"/>
    </row>
    <row r="493" spans="1:23" ht="17">
      <c r="A493" s="77" t="str">
        <f>'Initiative Basics'!C17</f>
        <v>O</v>
      </c>
      <c r="B493" s="96"/>
      <c r="C493" s="97"/>
      <c r="D493" s="98"/>
      <c r="E493" s="98"/>
      <c r="F493" s="96"/>
      <c r="G493" s="99"/>
    </row>
    <row r="494" spans="1:23" ht="17">
      <c r="A494" s="82" t="str">
        <f>'Initiative Basics'!C18</f>
        <v>P</v>
      </c>
      <c r="B494" s="83"/>
      <c r="C494" s="84"/>
      <c r="D494" s="85"/>
      <c r="E494" s="85"/>
      <c r="F494" s="83"/>
      <c r="G494" s="86"/>
    </row>
    <row r="495" spans="1:23" ht="17">
      <c r="A495" s="77" t="str">
        <f>'Initiative Basics'!C19</f>
        <v>Q</v>
      </c>
      <c r="B495" s="96"/>
      <c r="C495" s="97"/>
      <c r="D495" s="98"/>
      <c r="E495" s="98"/>
      <c r="F495" s="96"/>
      <c r="G495" s="99"/>
    </row>
    <row r="496" spans="1:23" ht="17">
      <c r="A496" s="82" t="str">
        <f>'Initiative Basics'!C20</f>
        <v>R</v>
      </c>
      <c r="B496" s="83"/>
      <c r="C496" s="84"/>
      <c r="D496" s="85"/>
      <c r="E496" s="85"/>
      <c r="F496" s="83"/>
      <c r="G496" s="86"/>
    </row>
    <row r="497" spans="1:23" ht="17">
      <c r="A497" s="77" t="str">
        <f>'Initiative Basics'!C21</f>
        <v>S</v>
      </c>
      <c r="B497" s="96"/>
      <c r="C497" s="97"/>
      <c r="D497" s="98"/>
      <c r="E497" s="98"/>
      <c r="F497" s="96"/>
      <c r="G497" s="99"/>
    </row>
    <row r="498" spans="1:23" ht="17">
      <c r="A498" s="82" t="str">
        <f>'Initiative Basics'!C22</f>
        <v>T</v>
      </c>
      <c r="B498" s="83"/>
      <c r="C498" s="84"/>
      <c r="D498" s="85"/>
      <c r="E498" s="85"/>
      <c r="F498" s="83"/>
      <c r="G498" s="86"/>
    </row>
    <row r="499" spans="1:23" ht="17">
      <c r="A499" s="77" t="str">
        <f>'Initiative Basics'!C23</f>
        <v>U</v>
      </c>
      <c r="B499" s="96"/>
      <c r="C499" s="97"/>
      <c r="D499" s="98"/>
      <c r="E499" s="98"/>
      <c r="F499" s="96"/>
      <c r="G499" s="99"/>
    </row>
    <row r="500" spans="1:23" ht="17">
      <c r="A500" s="82" t="str">
        <f>'Initiative Basics'!C24</f>
        <v>V</v>
      </c>
      <c r="B500" s="83"/>
      <c r="C500" s="84"/>
      <c r="D500" s="85"/>
      <c r="E500" s="85"/>
      <c r="F500" s="83"/>
      <c r="G500" s="86"/>
    </row>
    <row r="501" spans="1:23" ht="17">
      <c r="A501" s="77" t="str">
        <f>'Initiative Basics'!C25</f>
        <v>W</v>
      </c>
      <c r="B501" s="96"/>
      <c r="C501" s="97"/>
      <c r="D501" s="98"/>
      <c r="E501" s="98"/>
      <c r="F501" s="96"/>
      <c r="G501" s="99"/>
    </row>
    <row r="502" spans="1:23" ht="17">
      <c r="A502" s="82" t="str">
        <f>'Initiative Basics'!C26</f>
        <v>X</v>
      </c>
      <c r="B502" s="83"/>
      <c r="C502" s="84"/>
      <c r="D502" s="85"/>
      <c r="E502" s="85"/>
      <c r="F502" s="83"/>
      <c r="G502" s="86"/>
    </row>
    <row r="503" spans="1:23" ht="17">
      <c r="A503" s="77" t="str">
        <f>'Initiative Basics'!C27</f>
        <v>Y</v>
      </c>
      <c r="B503" s="96"/>
      <c r="C503" s="97"/>
      <c r="D503" s="98"/>
      <c r="E503" s="98"/>
      <c r="F503" s="96"/>
      <c r="G503" s="99"/>
    </row>
    <row r="504" spans="1:23" ht="17">
      <c r="A504" s="82" t="str">
        <f>'Initiative Basics'!C28</f>
        <v>Z</v>
      </c>
      <c r="B504" s="83"/>
      <c r="C504" s="84"/>
      <c r="D504" s="85"/>
      <c r="E504" s="85"/>
      <c r="F504" s="83"/>
      <c r="G504" s="86"/>
    </row>
    <row r="505" spans="1:23" ht="17">
      <c r="A505" s="77">
        <f>'Initiative Basics'!C29</f>
        <v>0</v>
      </c>
      <c r="B505" s="96"/>
      <c r="C505" s="97"/>
      <c r="D505" s="98"/>
      <c r="E505" s="98"/>
      <c r="F505" s="96"/>
      <c r="G505" s="99"/>
    </row>
    <row r="506" spans="1:23" ht="17">
      <c r="A506" s="82">
        <f>'Initiative Basics'!C30</f>
        <v>0</v>
      </c>
      <c r="B506" s="83"/>
      <c r="C506" s="84"/>
      <c r="D506" s="85"/>
      <c r="E506" s="85"/>
      <c r="F506" s="83"/>
      <c r="G506" s="86"/>
    </row>
    <row r="507" spans="1:23" ht="17">
      <c r="A507" s="77">
        <f>'Initiative Basics'!C31</f>
        <v>0</v>
      </c>
      <c r="B507" s="96"/>
      <c r="C507" s="97"/>
      <c r="D507" s="98"/>
      <c r="E507" s="98"/>
      <c r="F507" s="96"/>
      <c r="G507" s="99"/>
    </row>
    <row r="508" spans="1:23" ht="17">
      <c r="A508" s="82">
        <f>'Initiative Basics'!C32</f>
        <v>0</v>
      </c>
      <c r="B508" s="83"/>
      <c r="C508" s="84"/>
      <c r="D508" s="85"/>
      <c r="E508" s="85"/>
      <c r="F508" s="83"/>
      <c r="G508" s="86"/>
    </row>
    <row r="509" spans="1:23" ht="17">
      <c r="A509" s="77">
        <f>'Initiative Basics'!C33</f>
        <v>0</v>
      </c>
      <c r="B509" s="96"/>
      <c r="C509" s="97"/>
      <c r="D509" s="98"/>
      <c r="E509" s="98"/>
      <c r="F509" s="96"/>
      <c r="G509" s="99"/>
    </row>
    <row r="510" spans="1:23" ht="17">
      <c r="A510" s="82">
        <f>'Initiative Basics'!C34</f>
        <v>0</v>
      </c>
      <c r="B510" s="83"/>
      <c r="C510" s="84"/>
      <c r="D510" s="85"/>
      <c r="E510" s="85"/>
      <c r="F510" s="83"/>
      <c r="G510" s="86"/>
    </row>
    <row r="511" spans="1:23" ht="17">
      <c r="A511" s="77">
        <f>'Initiative Basics'!C35</f>
        <v>0</v>
      </c>
      <c r="B511" s="96"/>
      <c r="C511" s="97"/>
      <c r="D511" s="98"/>
      <c r="E511" s="98"/>
      <c r="F511" s="96"/>
      <c r="G511" s="99"/>
    </row>
    <row r="512" spans="1:23" s="23" customFormat="1" ht="17">
      <c r="A512" s="82">
        <f>'Initiative Basics'!C36</f>
        <v>0</v>
      </c>
      <c r="B512" s="83"/>
      <c r="C512" s="84"/>
      <c r="D512" s="85"/>
      <c r="E512" s="85"/>
      <c r="F512" s="83"/>
      <c r="G512" s="86"/>
      <c r="H512" s="22"/>
      <c r="I512" s="22"/>
      <c r="J512" s="22"/>
      <c r="K512" s="22"/>
      <c r="L512" s="22"/>
      <c r="M512" s="22"/>
      <c r="N512" s="22"/>
      <c r="O512" s="22"/>
      <c r="P512" s="22"/>
      <c r="Q512" s="22"/>
      <c r="R512" s="22"/>
      <c r="S512" s="22"/>
      <c r="T512" s="22"/>
      <c r="U512" s="22"/>
      <c r="V512" s="22"/>
      <c r="W512" s="22"/>
    </row>
    <row r="513" spans="1:23" ht="17">
      <c r="A513" s="77">
        <f>'Initiative Basics'!C37</f>
        <v>0</v>
      </c>
      <c r="B513" s="96"/>
      <c r="C513" s="97"/>
      <c r="D513" s="98"/>
      <c r="E513" s="98"/>
      <c r="F513" s="96"/>
      <c r="G513" s="99"/>
    </row>
    <row r="514" spans="1:23" s="23" customFormat="1" ht="17">
      <c r="A514" s="82">
        <f>'Initiative Basics'!C38</f>
        <v>0</v>
      </c>
      <c r="B514" s="83"/>
      <c r="C514" s="84"/>
      <c r="D514" s="85"/>
      <c r="E514" s="85"/>
      <c r="F514" s="83"/>
      <c r="G514" s="86"/>
      <c r="H514" s="22"/>
      <c r="I514" s="22"/>
      <c r="J514" s="22"/>
      <c r="K514" s="22"/>
      <c r="L514" s="22"/>
      <c r="M514" s="22"/>
      <c r="N514" s="22"/>
      <c r="O514" s="22"/>
      <c r="P514" s="22"/>
      <c r="Q514" s="22"/>
      <c r="R514" s="22"/>
      <c r="S514" s="22"/>
      <c r="T514" s="22"/>
      <c r="U514" s="22"/>
      <c r="V514" s="22"/>
      <c r="W514" s="22"/>
    </row>
    <row r="515" spans="1:23" ht="17">
      <c r="A515" s="77">
        <f>'Initiative Basics'!C39</f>
        <v>0</v>
      </c>
      <c r="B515" s="96"/>
      <c r="C515" s="97"/>
      <c r="D515" s="98"/>
      <c r="E515" s="98"/>
      <c r="F515" s="96"/>
      <c r="G515" s="99"/>
    </row>
    <row r="516" spans="1:23" s="23" customFormat="1" ht="16" customHeight="1">
      <c r="A516" s="82">
        <f>'Initiative Basics'!C40</f>
        <v>0</v>
      </c>
      <c r="B516" s="83"/>
      <c r="C516" s="84"/>
      <c r="D516" s="85"/>
      <c r="E516" s="85"/>
      <c r="F516" s="83"/>
      <c r="G516" s="86"/>
      <c r="H516" s="22"/>
      <c r="I516" s="22"/>
      <c r="J516" s="22"/>
      <c r="K516" s="22"/>
      <c r="L516" s="22"/>
      <c r="M516" s="22"/>
      <c r="N516" s="22"/>
      <c r="O516" s="22"/>
      <c r="P516" s="22"/>
      <c r="Q516" s="22"/>
      <c r="R516" s="22"/>
      <c r="S516" s="22"/>
      <c r="T516" s="22"/>
      <c r="U516" s="22"/>
      <c r="V516" s="22"/>
      <c r="W516" s="22"/>
    </row>
    <row r="517" spans="1:23" ht="17">
      <c r="A517" s="77">
        <f>'Initiative Basics'!C41</f>
        <v>0</v>
      </c>
      <c r="B517" s="96"/>
      <c r="C517" s="97"/>
      <c r="D517" s="98"/>
      <c r="E517" s="98"/>
      <c r="F517" s="96"/>
      <c r="G517" s="99"/>
    </row>
    <row r="518" spans="1:23" ht="17">
      <c r="A518" s="82">
        <f>'Initiative Basics'!C42</f>
        <v>0</v>
      </c>
      <c r="B518" s="83"/>
      <c r="C518" s="84"/>
      <c r="D518" s="85"/>
      <c r="E518" s="85"/>
      <c r="F518" s="83"/>
      <c r="G518" s="86"/>
    </row>
    <row r="519" spans="1:23" ht="18" thickBot="1">
      <c r="A519" s="72" t="s">
        <v>11</v>
      </c>
      <c r="B519" s="73">
        <f t="shared" ref="B519:G519" si="17">SUM(B479:B518)</f>
        <v>0</v>
      </c>
      <c r="C519" s="74">
        <f t="shared" si="17"/>
        <v>0</v>
      </c>
      <c r="D519" s="115">
        <f t="shared" si="17"/>
        <v>0</v>
      </c>
      <c r="E519" s="115">
        <f t="shared" si="17"/>
        <v>0</v>
      </c>
      <c r="F519" s="108">
        <f t="shared" si="17"/>
        <v>0</v>
      </c>
      <c r="G519" s="109">
        <f t="shared" si="17"/>
        <v>0</v>
      </c>
    </row>
    <row r="520" spans="1:23" ht="19" thickTop="1" thickBot="1">
      <c r="A520" s="75" t="s">
        <v>9</v>
      </c>
      <c r="B520" s="217">
        <f>SUM(B479:C518)</f>
        <v>0</v>
      </c>
      <c r="C520" s="218"/>
      <c r="D520" s="219">
        <f>SUM(D479:E518)</f>
        <v>0</v>
      </c>
      <c r="E520" s="219"/>
      <c r="F520" s="220">
        <f>SUM(F479:G518)</f>
        <v>0</v>
      </c>
      <c r="G520" s="221"/>
    </row>
    <row r="521" spans="1:23" s="1" customFormat="1" ht="18" thickBot="1">
      <c r="A521" s="101"/>
      <c r="B521" s="102"/>
      <c r="C521" s="102"/>
      <c r="D521" s="45"/>
      <c r="E521" s="101"/>
      <c r="F521" s="101"/>
      <c r="G521" s="101"/>
    </row>
    <row r="522" spans="1:23" ht="17">
      <c r="A522" s="76" t="s">
        <v>74</v>
      </c>
      <c r="B522" s="222" t="str">
        <f>'Initiative Basics'!A14</f>
        <v>L</v>
      </c>
      <c r="C522" s="223"/>
      <c r="D522" s="223"/>
      <c r="E522" s="223"/>
      <c r="F522" s="223"/>
      <c r="G522" s="224"/>
    </row>
    <row r="523" spans="1:23" ht="17">
      <c r="A523" s="210" t="s">
        <v>2</v>
      </c>
      <c r="B523" s="212" t="s">
        <v>104</v>
      </c>
      <c r="C523" s="213"/>
      <c r="D523" s="214" t="s">
        <v>105</v>
      </c>
      <c r="E523" s="214"/>
      <c r="F523" s="215" t="s">
        <v>106</v>
      </c>
      <c r="G523" s="216"/>
    </row>
    <row r="524" spans="1:23" ht="18">
      <c r="A524" s="211"/>
      <c r="B524" s="49" t="s">
        <v>7</v>
      </c>
      <c r="C524" s="50" t="s">
        <v>4</v>
      </c>
      <c r="D524" s="116" t="s">
        <v>8</v>
      </c>
      <c r="E524" s="116" t="s">
        <v>4</v>
      </c>
      <c r="F524" s="106" t="s">
        <v>8</v>
      </c>
      <c r="G524" s="107" t="s">
        <v>4</v>
      </c>
    </row>
    <row r="525" spans="1:23" ht="17">
      <c r="A525" s="77" t="str">
        <f>'Initiative Basics'!C3</f>
        <v>A</v>
      </c>
      <c r="B525" s="78"/>
      <c r="C525" s="79"/>
      <c r="D525" s="93"/>
      <c r="E525" s="93"/>
      <c r="F525" s="94"/>
      <c r="G525" s="95"/>
    </row>
    <row r="526" spans="1:23" ht="17">
      <c r="A526" s="82" t="str">
        <f>'Initiative Basics'!C4</f>
        <v>B</v>
      </c>
      <c r="B526" s="83"/>
      <c r="C526" s="84"/>
      <c r="D526" s="85"/>
      <c r="E526" s="85"/>
      <c r="F526" s="83"/>
      <c r="G526" s="86"/>
    </row>
    <row r="527" spans="1:23" s="23" customFormat="1" ht="17">
      <c r="A527" s="77" t="str">
        <f>'Initiative Basics'!C5</f>
        <v>C</v>
      </c>
      <c r="B527" s="96"/>
      <c r="C527" s="97"/>
      <c r="D527" s="98"/>
      <c r="E527" s="98"/>
      <c r="F527" s="96"/>
      <c r="G527" s="99"/>
      <c r="H527" s="22"/>
      <c r="I527" s="22"/>
      <c r="J527" s="22"/>
      <c r="K527" s="22"/>
      <c r="L527" s="22"/>
      <c r="M527" s="22"/>
      <c r="N527" s="22"/>
      <c r="O527" s="22"/>
      <c r="P527" s="22"/>
      <c r="Q527" s="22"/>
      <c r="R527" s="22"/>
      <c r="S527" s="22"/>
      <c r="T527" s="22"/>
      <c r="U527" s="22"/>
      <c r="V527" s="22"/>
      <c r="W527" s="22"/>
    </row>
    <row r="528" spans="1:23" ht="17">
      <c r="A528" s="82" t="str">
        <f>'Initiative Basics'!C6</f>
        <v>D</v>
      </c>
      <c r="B528" s="83"/>
      <c r="C528" s="84"/>
      <c r="D528" s="85"/>
      <c r="E528" s="85"/>
      <c r="F528" s="83"/>
      <c r="G528" s="86"/>
    </row>
    <row r="529" spans="1:23" s="23" customFormat="1" ht="17">
      <c r="A529" s="77" t="str">
        <f>'Initiative Basics'!C7</f>
        <v>E</v>
      </c>
      <c r="B529" s="96"/>
      <c r="C529" s="97"/>
      <c r="D529" s="98"/>
      <c r="E529" s="98"/>
      <c r="F529" s="96"/>
      <c r="G529" s="99"/>
      <c r="H529" s="22"/>
      <c r="I529" s="22"/>
      <c r="J529" s="22"/>
      <c r="K529" s="22"/>
      <c r="L529" s="22"/>
      <c r="M529" s="22"/>
      <c r="N529" s="22"/>
      <c r="O529" s="22"/>
      <c r="P529" s="22"/>
      <c r="Q529" s="22"/>
      <c r="R529" s="22"/>
      <c r="S529" s="22"/>
      <c r="T529" s="22"/>
      <c r="U529" s="22"/>
      <c r="V529" s="22"/>
      <c r="W529" s="22"/>
    </row>
    <row r="530" spans="1:23" ht="17">
      <c r="A530" s="82" t="str">
        <f>'Initiative Basics'!C8</f>
        <v>F</v>
      </c>
      <c r="B530" s="83"/>
      <c r="C530" s="84"/>
      <c r="D530" s="85"/>
      <c r="E530" s="85"/>
      <c r="F530" s="83"/>
      <c r="G530" s="86"/>
    </row>
    <row r="531" spans="1:23" s="23" customFormat="1" ht="17">
      <c r="A531" s="77" t="str">
        <f>'Initiative Basics'!C9</f>
        <v>G</v>
      </c>
      <c r="B531" s="96"/>
      <c r="C531" s="97"/>
      <c r="D531" s="98"/>
      <c r="E531" s="98"/>
      <c r="F531" s="96"/>
      <c r="G531" s="99"/>
      <c r="H531" s="22"/>
      <c r="I531" s="22"/>
      <c r="J531" s="22"/>
      <c r="K531" s="22"/>
      <c r="L531" s="22"/>
      <c r="M531" s="22"/>
      <c r="N531" s="22"/>
      <c r="O531" s="22"/>
      <c r="P531" s="22"/>
      <c r="Q531" s="22"/>
      <c r="R531" s="22"/>
      <c r="S531" s="22"/>
      <c r="T531" s="22"/>
      <c r="U531" s="22"/>
      <c r="V531" s="22"/>
      <c r="W531" s="22"/>
    </row>
    <row r="532" spans="1:23" ht="17">
      <c r="A532" s="82" t="str">
        <f>'Initiative Basics'!C10</f>
        <v>H</v>
      </c>
      <c r="B532" s="83"/>
      <c r="C532" s="84"/>
      <c r="D532" s="85"/>
      <c r="E532" s="85"/>
      <c r="F532" s="83"/>
      <c r="G532" s="86"/>
    </row>
    <row r="533" spans="1:23" s="23" customFormat="1" ht="17">
      <c r="A533" s="77" t="str">
        <f>'Initiative Basics'!C11</f>
        <v>I</v>
      </c>
      <c r="B533" s="96"/>
      <c r="C533" s="97"/>
      <c r="D533" s="98"/>
      <c r="E533" s="98"/>
      <c r="F533" s="96"/>
      <c r="G533" s="99"/>
      <c r="H533" s="22"/>
      <c r="I533" s="22"/>
      <c r="J533" s="22"/>
      <c r="K533" s="22"/>
      <c r="L533" s="22"/>
      <c r="M533" s="22"/>
      <c r="N533" s="22"/>
      <c r="O533" s="22"/>
      <c r="P533" s="22"/>
      <c r="Q533" s="22"/>
      <c r="R533" s="22"/>
      <c r="S533" s="22"/>
      <c r="T533" s="22"/>
      <c r="U533" s="22"/>
      <c r="V533" s="22"/>
      <c r="W533" s="22"/>
    </row>
    <row r="534" spans="1:23" s="23" customFormat="1" ht="17">
      <c r="A534" s="82" t="str">
        <f>'Initiative Basics'!C12</f>
        <v>J</v>
      </c>
      <c r="B534" s="83"/>
      <c r="C534" s="84"/>
      <c r="D534" s="85"/>
      <c r="E534" s="85"/>
      <c r="F534" s="83"/>
      <c r="G534" s="86"/>
      <c r="H534" s="22"/>
      <c r="I534" s="22"/>
      <c r="J534" s="22"/>
      <c r="K534" s="22"/>
      <c r="L534" s="22"/>
      <c r="M534" s="22"/>
      <c r="N534" s="22"/>
      <c r="O534" s="22"/>
      <c r="P534" s="22"/>
      <c r="Q534" s="22"/>
      <c r="R534" s="22"/>
      <c r="S534" s="22"/>
      <c r="T534" s="22"/>
      <c r="U534" s="22"/>
      <c r="V534" s="22"/>
      <c r="W534" s="22"/>
    </row>
    <row r="535" spans="1:23" s="23" customFormat="1" ht="17">
      <c r="A535" s="77" t="str">
        <f>'Initiative Basics'!C13</f>
        <v>K</v>
      </c>
      <c r="B535" s="96"/>
      <c r="C535" s="97"/>
      <c r="D535" s="98"/>
      <c r="E535" s="98"/>
      <c r="F535" s="96"/>
      <c r="G535" s="99"/>
      <c r="H535" s="22"/>
      <c r="I535" s="22"/>
      <c r="J535" s="22"/>
      <c r="K535" s="22"/>
      <c r="L535" s="22"/>
      <c r="M535" s="22"/>
      <c r="N535" s="22"/>
      <c r="O535" s="22"/>
      <c r="P535" s="22"/>
      <c r="Q535" s="22"/>
      <c r="R535" s="22"/>
      <c r="S535" s="22"/>
      <c r="T535" s="22"/>
      <c r="U535" s="22"/>
      <c r="V535" s="22"/>
      <c r="W535" s="22"/>
    </row>
    <row r="536" spans="1:23" s="23" customFormat="1" ht="17">
      <c r="A536" s="82" t="str">
        <f>'Initiative Basics'!C14</f>
        <v>L</v>
      </c>
      <c r="B536" s="83"/>
      <c r="C536" s="84"/>
      <c r="D536" s="85"/>
      <c r="E536" s="85"/>
      <c r="F536" s="83"/>
      <c r="G536" s="86"/>
      <c r="H536" s="22"/>
      <c r="I536" s="22"/>
      <c r="J536" s="22"/>
      <c r="K536" s="22"/>
      <c r="L536" s="22"/>
      <c r="M536" s="22"/>
      <c r="N536" s="22"/>
      <c r="O536" s="22"/>
      <c r="P536" s="22"/>
      <c r="Q536" s="22"/>
      <c r="R536" s="22"/>
      <c r="S536" s="22"/>
      <c r="T536" s="22"/>
      <c r="U536" s="22"/>
      <c r="V536" s="22"/>
      <c r="W536" s="22"/>
    </row>
    <row r="537" spans="1:23" s="23" customFormat="1" ht="17">
      <c r="A537" s="77" t="str">
        <f>'Initiative Basics'!C15</f>
        <v>M</v>
      </c>
      <c r="B537" s="96"/>
      <c r="C537" s="97"/>
      <c r="D537" s="98"/>
      <c r="E537" s="98"/>
      <c r="F537" s="96"/>
      <c r="G537" s="99"/>
      <c r="H537" s="22"/>
      <c r="I537" s="22"/>
      <c r="J537" s="22"/>
      <c r="K537" s="22"/>
      <c r="L537" s="22"/>
      <c r="M537" s="22"/>
      <c r="N537" s="22"/>
      <c r="O537" s="22"/>
      <c r="P537" s="22"/>
      <c r="Q537" s="22"/>
      <c r="R537" s="22"/>
      <c r="S537" s="22"/>
      <c r="T537" s="22"/>
      <c r="U537" s="22"/>
      <c r="V537" s="22"/>
      <c r="W537" s="22"/>
    </row>
    <row r="538" spans="1:23" s="23" customFormat="1" ht="17">
      <c r="A538" s="82" t="str">
        <f>'Initiative Basics'!C16</f>
        <v>N</v>
      </c>
      <c r="B538" s="83"/>
      <c r="C538" s="84"/>
      <c r="D538" s="85"/>
      <c r="E538" s="85"/>
      <c r="F538" s="83"/>
      <c r="G538" s="86"/>
      <c r="H538" s="22"/>
      <c r="I538" s="22"/>
      <c r="J538" s="22"/>
      <c r="K538" s="22"/>
      <c r="L538" s="22"/>
      <c r="M538" s="22"/>
      <c r="N538" s="22"/>
      <c r="O538" s="22"/>
      <c r="P538" s="22"/>
      <c r="Q538" s="22"/>
      <c r="R538" s="22"/>
      <c r="S538" s="22"/>
      <c r="T538" s="22"/>
      <c r="U538" s="22"/>
      <c r="V538" s="22"/>
      <c r="W538" s="22"/>
    </row>
    <row r="539" spans="1:23" s="23" customFormat="1" ht="17">
      <c r="A539" s="77" t="str">
        <f>'Initiative Basics'!C17</f>
        <v>O</v>
      </c>
      <c r="B539" s="96"/>
      <c r="C539" s="97"/>
      <c r="D539" s="98"/>
      <c r="E539" s="98"/>
      <c r="F539" s="96"/>
      <c r="G539" s="99"/>
      <c r="H539" s="22"/>
      <c r="I539" s="22"/>
      <c r="J539" s="22"/>
      <c r="K539" s="22"/>
      <c r="L539" s="22"/>
      <c r="M539" s="22"/>
      <c r="N539" s="22"/>
      <c r="O539" s="22"/>
      <c r="P539" s="22"/>
      <c r="Q539" s="22"/>
      <c r="R539" s="22"/>
      <c r="S539" s="22"/>
      <c r="T539" s="22"/>
      <c r="U539" s="22"/>
      <c r="V539" s="22"/>
      <c r="W539" s="22"/>
    </row>
    <row r="540" spans="1:23" s="23" customFormat="1" ht="17">
      <c r="A540" s="82" t="str">
        <f>'Initiative Basics'!C18</f>
        <v>P</v>
      </c>
      <c r="B540" s="83"/>
      <c r="C540" s="84"/>
      <c r="D540" s="85"/>
      <c r="E540" s="85"/>
      <c r="F540" s="83"/>
      <c r="G540" s="86"/>
      <c r="H540" s="22"/>
      <c r="I540" s="22"/>
      <c r="J540" s="22"/>
      <c r="K540" s="22"/>
      <c r="L540" s="22"/>
      <c r="M540" s="22"/>
      <c r="N540" s="22"/>
      <c r="O540" s="22"/>
      <c r="P540" s="22"/>
      <c r="Q540" s="22"/>
      <c r="R540" s="22"/>
      <c r="S540" s="22"/>
      <c r="T540" s="22"/>
      <c r="U540" s="22"/>
      <c r="V540" s="22"/>
      <c r="W540" s="22"/>
    </row>
    <row r="541" spans="1:23" s="23" customFormat="1" ht="17">
      <c r="A541" s="77" t="str">
        <f>'Initiative Basics'!C19</f>
        <v>Q</v>
      </c>
      <c r="B541" s="96"/>
      <c r="C541" s="97"/>
      <c r="D541" s="98"/>
      <c r="E541" s="98"/>
      <c r="F541" s="96"/>
      <c r="G541" s="99"/>
      <c r="H541" s="22"/>
      <c r="I541" s="22"/>
      <c r="J541" s="22"/>
      <c r="K541" s="22"/>
      <c r="L541" s="22"/>
      <c r="M541" s="22"/>
      <c r="N541" s="22"/>
      <c r="O541" s="22"/>
      <c r="P541" s="22"/>
      <c r="Q541" s="22"/>
      <c r="R541" s="22"/>
      <c r="S541" s="22"/>
      <c r="T541" s="22"/>
      <c r="U541" s="22"/>
      <c r="V541" s="22"/>
      <c r="W541" s="22"/>
    </row>
    <row r="542" spans="1:23" s="23" customFormat="1" ht="17">
      <c r="A542" s="82" t="str">
        <f>'Initiative Basics'!C20</f>
        <v>R</v>
      </c>
      <c r="B542" s="83"/>
      <c r="C542" s="84"/>
      <c r="D542" s="85"/>
      <c r="E542" s="85"/>
      <c r="F542" s="83"/>
      <c r="G542" s="86"/>
      <c r="H542" s="22"/>
      <c r="I542" s="22"/>
      <c r="J542" s="22"/>
      <c r="K542" s="22"/>
      <c r="L542" s="22"/>
      <c r="M542" s="22"/>
      <c r="N542" s="22"/>
      <c r="O542" s="22"/>
      <c r="P542" s="22"/>
      <c r="Q542" s="22"/>
      <c r="R542" s="22"/>
      <c r="S542" s="22"/>
      <c r="T542" s="22"/>
      <c r="U542" s="22"/>
      <c r="V542" s="22"/>
      <c r="W542" s="22"/>
    </row>
    <row r="543" spans="1:23" s="23" customFormat="1" ht="17">
      <c r="A543" s="77" t="str">
        <f>'Initiative Basics'!C21</f>
        <v>S</v>
      </c>
      <c r="B543" s="96"/>
      <c r="C543" s="97"/>
      <c r="D543" s="98"/>
      <c r="E543" s="98"/>
      <c r="F543" s="96"/>
      <c r="G543" s="99"/>
      <c r="H543" s="22"/>
      <c r="I543" s="22"/>
      <c r="J543" s="22"/>
      <c r="K543" s="22"/>
      <c r="L543" s="22"/>
      <c r="M543" s="22"/>
      <c r="N543" s="22"/>
      <c r="O543" s="22"/>
      <c r="P543" s="22"/>
      <c r="Q543" s="22"/>
      <c r="R543" s="22"/>
      <c r="S543" s="22"/>
      <c r="T543" s="22"/>
      <c r="U543" s="22"/>
      <c r="V543" s="22"/>
      <c r="W543" s="22"/>
    </row>
    <row r="544" spans="1:23" s="23" customFormat="1" ht="17">
      <c r="A544" s="82" t="str">
        <f>'Initiative Basics'!C22</f>
        <v>T</v>
      </c>
      <c r="B544" s="83"/>
      <c r="C544" s="84"/>
      <c r="D544" s="85"/>
      <c r="E544" s="85"/>
      <c r="F544" s="83"/>
      <c r="G544" s="86"/>
      <c r="H544" s="22"/>
      <c r="I544" s="22"/>
      <c r="J544" s="22"/>
      <c r="K544" s="22"/>
      <c r="L544" s="22"/>
      <c r="M544" s="22"/>
      <c r="N544" s="22"/>
      <c r="O544" s="22"/>
      <c r="P544" s="22"/>
      <c r="Q544" s="22"/>
      <c r="R544" s="22"/>
      <c r="S544" s="22"/>
      <c r="T544" s="22"/>
      <c r="U544" s="22"/>
      <c r="V544" s="22"/>
      <c r="W544" s="22"/>
    </row>
    <row r="545" spans="1:23" s="23" customFormat="1" ht="17">
      <c r="A545" s="77" t="str">
        <f>'Initiative Basics'!C23</f>
        <v>U</v>
      </c>
      <c r="B545" s="96"/>
      <c r="C545" s="97"/>
      <c r="D545" s="98"/>
      <c r="E545" s="98"/>
      <c r="F545" s="96"/>
      <c r="G545" s="99"/>
      <c r="H545" s="22"/>
      <c r="I545" s="22"/>
      <c r="J545" s="22"/>
      <c r="K545" s="22"/>
      <c r="L545" s="22"/>
      <c r="M545" s="22"/>
      <c r="N545" s="22"/>
      <c r="O545" s="22"/>
      <c r="P545" s="22"/>
      <c r="Q545" s="22"/>
      <c r="R545" s="22"/>
      <c r="S545" s="22"/>
      <c r="T545" s="22"/>
      <c r="U545" s="22"/>
      <c r="V545" s="22"/>
      <c r="W545" s="22"/>
    </row>
    <row r="546" spans="1:23" s="23" customFormat="1" ht="17">
      <c r="A546" s="82" t="str">
        <f>'Initiative Basics'!C24</f>
        <v>V</v>
      </c>
      <c r="B546" s="83"/>
      <c r="C546" s="84"/>
      <c r="D546" s="85"/>
      <c r="E546" s="85"/>
      <c r="F546" s="83"/>
      <c r="G546" s="86"/>
      <c r="H546" s="22"/>
      <c r="I546" s="22"/>
      <c r="J546" s="22"/>
      <c r="K546" s="22"/>
      <c r="L546" s="22"/>
      <c r="M546" s="22"/>
      <c r="N546" s="22"/>
      <c r="O546" s="22"/>
      <c r="P546" s="22"/>
      <c r="Q546" s="22"/>
      <c r="R546" s="22"/>
      <c r="S546" s="22"/>
      <c r="T546" s="22"/>
      <c r="U546" s="22"/>
      <c r="V546" s="22"/>
      <c r="W546" s="22"/>
    </row>
    <row r="547" spans="1:23" s="23" customFormat="1" ht="17">
      <c r="A547" s="77" t="str">
        <f>'Initiative Basics'!C25</f>
        <v>W</v>
      </c>
      <c r="B547" s="96"/>
      <c r="C547" s="97"/>
      <c r="D547" s="98"/>
      <c r="E547" s="98"/>
      <c r="F547" s="96"/>
      <c r="G547" s="99"/>
      <c r="H547" s="22"/>
      <c r="I547" s="22"/>
      <c r="J547" s="22"/>
      <c r="K547" s="22"/>
      <c r="L547" s="22"/>
      <c r="M547" s="22"/>
      <c r="N547" s="22"/>
      <c r="O547" s="22"/>
      <c r="P547" s="22"/>
      <c r="Q547" s="22"/>
      <c r="R547" s="22"/>
      <c r="S547" s="22"/>
      <c r="T547" s="22"/>
      <c r="U547" s="22"/>
      <c r="V547" s="22"/>
      <c r="W547" s="22"/>
    </row>
    <row r="548" spans="1:23" s="23" customFormat="1" ht="17">
      <c r="A548" s="82" t="str">
        <f>'Initiative Basics'!C26</f>
        <v>X</v>
      </c>
      <c r="B548" s="83"/>
      <c r="C548" s="84"/>
      <c r="D548" s="85"/>
      <c r="E548" s="85"/>
      <c r="F548" s="83"/>
      <c r="G548" s="86"/>
      <c r="H548" s="22"/>
      <c r="I548" s="22"/>
      <c r="J548" s="22"/>
      <c r="K548" s="22"/>
      <c r="L548" s="22"/>
      <c r="M548" s="22"/>
      <c r="N548" s="22"/>
      <c r="O548" s="22"/>
      <c r="P548" s="22"/>
      <c r="Q548" s="22"/>
      <c r="R548" s="22"/>
      <c r="S548" s="22"/>
      <c r="T548" s="22"/>
      <c r="U548" s="22"/>
      <c r="V548" s="22"/>
      <c r="W548" s="22"/>
    </row>
    <row r="549" spans="1:23" s="23" customFormat="1" ht="17">
      <c r="A549" s="77" t="str">
        <f>'Initiative Basics'!C27</f>
        <v>Y</v>
      </c>
      <c r="B549" s="96"/>
      <c r="C549" s="97"/>
      <c r="D549" s="98"/>
      <c r="E549" s="98"/>
      <c r="F549" s="96"/>
      <c r="G549" s="99"/>
      <c r="H549" s="22"/>
      <c r="I549" s="22"/>
      <c r="J549" s="22"/>
      <c r="K549" s="22"/>
      <c r="L549" s="22"/>
      <c r="M549" s="22"/>
      <c r="N549" s="22"/>
      <c r="O549" s="22"/>
      <c r="P549" s="22"/>
      <c r="Q549" s="22"/>
      <c r="R549" s="22"/>
      <c r="S549" s="22"/>
      <c r="T549" s="22"/>
      <c r="U549" s="22"/>
      <c r="V549" s="22"/>
      <c r="W549" s="22"/>
    </row>
    <row r="550" spans="1:23" s="23" customFormat="1" ht="17">
      <c r="A550" s="82" t="str">
        <f>'Initiative Basics'!C28</f>
        <v>Z</v>
      </c>
      <c r="B550" s="83"/>
      <c r="C550" s="84"/>
      <c r="D550" s="85"/>
      <c r="E550" s="85"/>
      <c r="F550" s="83"/>
      <c r="G550" s="86"/>
      <c r="H550" s="22"/>
      <c r="I550" s="22"/>
      <c r="J550" s="22"/>
      <c r="K550" s="22"/>
      <c r="L550" s="22"/>
      <c r="M550" s="22"/>
      <c r="N550" s="22"/>
      <c r="O550" s="22"/>
      <c r="P550" s="22"/>
      <c r="Q550" s="22"/>
      <c r="R550" s="22"/>
      <c r="S550" s="22"/>
      <c r="T550" s="22"/>
      <c r="U550" s="22"/>
      <c r="V550" s="22"/>
      <c r="W550" s="22"/>
    </row>
    <row r="551" spans="1:23" s="23" customFormat="1" ht="17">
      <c r="A551" s="77">
        <f>'Initiative Basics'!C29</f>
        <v>0</v>
      </c>
      <c r="B551" s="96"/>
      <c r="C551" s="97"/>
      <c r="D551" s="98"/>
      <c r="E551" s="98"/>
      <c r="F551" s="96"/>
      <c r="G551" s="99"/>
      <c r="H551" s="22"/>
      <c r="I551" s="22"/>
      <c r="J551" s="22"/>
      <c r="K551" s="22"/>
      <c r="L551" s="22"/>
      <c r="M551" s="22"/>
      <c r="N551" s="22"/>
      <c r="O551" s="22"/>
      <c r="P551" s="22"/>
      <c r="Q551" s="22"/>
      <c r="R551" s="22"/>
      <c r="S551" s="22"/>
      <c r="T551" s="22"/>
      <c r="U551" s="22"/>
      <c r="V551" s="22"/>
      <c r="W551" s="22"/>
    </row>
    <row r="552" spans="1:23" ht="17">
      <c r="A552" s="82">
        <f>'Initiative Basics'!C30</f>
        <v>0</v>
      </c>
      <c r="B552" s="83"/>
      <c r="C552" s="84"/>
      <c r="D552" s="85"/>
      <c r="E552" s="85"/>
      <c r="F552" s="83"/>
      <c r="G552" s="86"/>
    </row>
    <row r="553" spans="1:23" s="23" customFormat="1" ht="17">
      <c r="A553" s="77">
        <f>'Initiative Basics'!C31</f>
        <v>0</v>
      </c>
      <c r="B553" s="96"/>
      <c r="C553" s="97"/>
      <c r="D553" s="98"/>
      <c r="E553" s="98"/>
      <c r="F553" s="96"/>
      <c r="G553" s="99"/>
      <c r="H553" s="22"/>
      <c r="I553" s="22"/>
      <c r="J553" s="22"/>
      <c r="K553" s="22"/>
      <c r="L553" s="22"/>
      <c r="M553" s="22"/>
      <c r="N553" s="22"/>
      <c r="O553" s="22"/>
      <c r="P553" s="22"/>
      <c r="Q553" s="22"/>
      <c r="R553" s="22"/>
      <c r="S553" s="22"/>
      <c r="T553" s="22"/>
      <c r="U553" s="22"/>
      <c r="V553" s="22"/>
      <c r="W553" s="22"/>
    </row>
    <row r="554" spans="1:23" ht="17">
      <c r="A554" s="82">
        <f>'Initiative Basics'!C32</f>
        <v>0</v>
      </c>
      <c r="B554" s="83"/>
      <c r="C554" s="84"/>
      <c r="D554" s="85"/>
      <c r="E554" s="85"/>
      <c r="F554" s="83"/>
      <c r="G554" s="86"/>
    </row>
    <row r="555" spans="1:23" ht="17">
      <c r="A555" s="77">
        <f>'Initiative Basics'!C33</f>
        <v>0</v>
      </c>
      <c r="B555" s="96"/>
      <c r="C555" s="97"/>
      <c r="D555" s="98"/>
      <c r="E555" s="98"/>
      <c r="F555" s="96"/>
      <c r="G555" s="99"/>
    </row>
    <row r="556" spans="1:23" ht="17">
      <c r="A556" s="82">
        <f>'Initiative Basics'!C34</f>
        <v>0</v>
      </c>
      <c r="B556" s="83"/>
      <c r="C556" s="84"/>
      <c r="D556" s="85"/>
      <c r="E556" s="85"/>
      <c r="F556" s="83"/>
      <c r="G556" s="86"/>
    </row>
    <row r="557" spans="1:23" ht="17">
      <c r="A557" s="77">
        <f>'Initiative Basics'!C35</f>
        <v>0</v>
      </c>
      <c r="B557" s="96"/>
      <c r="C557" s="97"/>
      <c r="D557" s="98"/>
      <c r="E557" s="98"/>
      <c r="F557" s="96"/>
      <c r="G557" s="99"/>
    </row>
    <row r="558" spans="1:23" ht="17">
      <c r="A558" s="82">
        <f>'Initiative Basics'!C36</f>
        <v>0</v>
      </c>
      <c r="B558" s="83"/>
      <c r="C558" s="84"/>
      <c r="D558" s="85"/>
      <c r="E558" s="85"/>
      <c r="F558" s="83"/>
      <c r="G558" s="86"/>
    </row>
    <row r="559" spans="1:23" ht="17">
      <c r="A559" s="77">
        <f>'Initiative Basics'!C37</f>
        <v>0</v>
      </c>
      <c r="B559" s="96"/>
      <c r="C559" s="97"/>
      <c r="D559" s="98"/>
      <c r="E559" s="98"/>
      <c r="F559" s="96"/>
      <c r="G559" s="99"/>
    </row>
    <row r="560" spans="1:23" ht="17">
      <c r="A560" s="82">
        <f>'Initiative Basics'!C38</f>
        <v>0</v>
      </c>
      <c r="B560" s="83"/>
      <c r="C560" s="84"/>
      <c r="D560" s="85"/>
      <c r="E560" s="85"/>
      <c r="F560" s="83"/>
      <c r="G560" s="86"/>
    </row>
    <row r="561" spans="1:23" ht="17">
      <c r="A561" s="77">
        <f>'Initiative Basics'!C39</f>
        <v>0</v>
      </c>
      <c r="B561" s="96"/>
      <c r="C561" s="97"/>
      <c r="D561" s="98"/>
      <c r="E561" s="98"/>
      <c r="F561" s="96"/>
      <c r="G561" s="99"/>
    </row>
    <row r="562" spans="1:23" ht="17">
      <c r="A562" s="82">
        <f>'Initiative Basics'!C40</f>
        <v>0</v>
      </c>
      <c r="B562" s="83"/>
      <c r="C562" s="84"/>
      <c r="D562" s="85"/>
      <c r="E562" s="85"/>
      <c r="F562" s="83"/>
      <c r="G562" s="86"/>
    </row>
    <row r="563" spans="1:23" ht="17">
      <c r="A563" s="77">
        <f>'Initiative Basics'!C41</f>
        <v>0</v>
      </c>
      <c r="B563" s="96"/>
      <c r="C563" s="97"/>
      <c r="D563" s="98"/>
      <c r="E563" s="98"/>
      <c r="F563" s="96"/>
      <c r="G563" s="99"/>
    </row>
    <row r="564" spans="1:23" ht="17">
      <c r="A564" s="82">
        <f>'Initiative Basics'!C42</f>
        <v>0</v>
      </c>
      <c r="B564" s="83"/>
      <c r="C564" s="84"/>
      <c r="D564" s="85"/>
      <c r="E564" s="85"/>
      <c r="F564" s="83"/>
      <c r="G564" s="86"/>
    </row>
    <row r="565" spans="1:23" ht="18" thickBot="1">
      <c r="A565" s="72" t="s">
        <v>11</v>
      </c>
      <c r="B565" s="73">
        <f>SUM(B525:B563)</f>
        <v>0</v>
      </c>
      <c r="C565" s="74">
        <f>SUM(C525:C563)</f>
        <v>0</v>
      </c>
      <c r="D565" s="115">
        <f t="shared" ref="D565:G565" si="18">SUM(D525:D563)</f>
        <v>0</v>
      </c>
      <c r="E565" s="115">
        <f t="shared" si="18"/>
        <v>0</v>
      </c>
      <c r="F565" s="108">
        <f t="shared" si="18"/>
        <v>0</v>
      </c>
      <c r="G565" s="109">
        <f t="shared" si="18"/>
        <v>0</v>
      </c>
    </row>
    <row r="566" spans="1:23" ht="19" thickTop="1" thickBot="1">
      <c r="A566" s="75" t="s">
        <v>9</v>
      </c>
      <c r="B566" s="217">
        <f>SUM(B525:C563)</f>
        <v>0</v>
      </c>
      <c r="C566" s="218"/>
      <c r="D566" s="219">
        <f t="shared" ref="D566" si="19">SUM(D525:E563)</f>
        <v>0</v>
      </c>
      <c r="E566" s="219"/>
      <c r="F566" s="220">
        <f t="shared" ref="F566" si="20">SUM(F525:G563)</f>
        <v>0</v>
      </c>
      <c r="G566" s="221"/>
    </row>
    <row r="567" spans="1:23" s="1" customFormat="1" ht="18" thickBot="1">
      <c r="A567" s="101"/>
      <c r="B567" s="102"/>
      <c r="C567" s="102"/>
      <c r="D567" s="45"/>
      <c r="E567" s="101"/>
      <c r="F567" s="101"/>
      <c r="G567" s="101"/>
    </row>
    <row r="568" spans="1:23" ht="17">
      <c r="A568" s="76" t="s">
        <v>75</v>
      </c>
      <c r="B568" s="222" t="str">
        <f>'Initiative Basics'!A15</f>
        <v>M</v>
      </c>
      <c r="C568" s="223"/>
      <c r="D568" s="223"/>
      <c r="E568" s="223"/>
      <c r="F568" s="223"/>
      <c r="G568" s="224"/>
    </row>
    <row r="569" spans="1:23" ht="17">
      <c r="A569" s="210" t="s">
        <v>2</v>
      </c>
      <c r="B569" s="212" t="s">
        <v>104</v>
      </c>
      <c r="C569" s="213"/>
      <c r="D569" s="214" t="s">
        <v>105</v>
      </c>
      <c r="E569" s="214"/>
      <c r="F569" s="215" t="s">
        <v>106</v>
      </c>
      <c r="G569" s="216"/>
    </row>
    <row r="570" spans="1:23" ht="18">
      <c r="A570" s="211"/>
      <c r="B570" s="49" t="s">
        <v>7</v>
      </c>
      <c r="C570" s="50" t="s">
        <v>4</v>
      </c>
      <c r="D570" s="116" t="s">
        <v>8</v>
      </c>
      <c r="E570" s="116" t="s">
        <v>4</v>
      </c>
      <c r="F570" s="106" t="s">
        <v>8</v>
      </c>
      <c r="G570" s="107" t="s">
        <v>4</v>
      </c>
    </row>
    <row r="571" spans="1:23" ht="17">
      <c r="A571" s="77" t="str">
        <f>'Initiative Basics'!C3</f>
        <v>A</v>
      </c>
      <c r="B571" s="78"/>
      <c r="C571" s="79"/>
      <c r="D571" s="93"/>
      <c r="E571" s="93"/>
      <c r="F571" s="94"/>
      <c r="G571" s="95"/>
    </row>
    <row r="572" spans="1:23" ht="17">
      <c r="A572" s="82" t="str">
        <f>'Initiative Basics'!C4</f>
        <v>B</v>
      </c>
      <c r="B572" s="83"/>
      <c r="C572" s="84"/>
      <c r="D572" s="85"/>
      <c r="E572" s="85"/>
      <c r="F572" s="83"/>
      <c r="G572" s="86"/>
    </row>
    <row r="573" spans="1:23" s="23" customFormat="1" ht="17">
      <c r="A573" s="77" t="str">
        <f>'Initiative Basics'!C5</f>
        <v>C</v>
      </c>
      <c r="B573" s="96"/>
      <c r="C573" s="97"/>
      <c r="D573" s="98"/>
      <c r="E573" s="98"/>
      <c r="F573" s="96"/>
      <c r="G573" s="99"/>
      <c r="H573" s="22"/>
      <c r="I573" s="22"/>
      <c r="J573" s="22"/>
      <c r="K573" s="22"/>
      <c r="L573" s="22"/>
      <c r="M573" s="22"/>
      <c r="N573" s="22"/>
      <c r="O573" s="22"/>
      <c r="P573" s="22"/>
      <c r="Q573" s="22"/>
      <c r="R573" s="22"/>
      <c r="S573" s="22"/>
      <c r="T573" s="22"/>
      <c r="U573" s="22"/>
      <c r="V573" s="22"/>
      <c r="W573" s="22"/>
    </row>
    <row r="574" spans="1:23" ht="17">
      <c r="A574" s="82" t="str">
        <f>'Initiative Basics'!C6</f>
        <v>D</v>
      </c>
      <c r="B574" s="83"/>
      <c r="C574" s="84"/>
      <c r="D574" s="85"/>
      <c r="E574" s="85"/>
      <c r="F574" s="83"/>
      <c r="G574" s="86"/>
    </row>
    <row r="575" spans="1:23" s="23" customFormat="1" ht="17">
      <c r="A575" s="77" t="str">
        <f>'Initiative Basics'!C7</f>
        <v>E</v>
      </c>
      <c r="B575" s="96"/>
      <c r="C575" s="97"/>
      <c r="D575" s="98"/>
      <c r="E575" s="98"/>
      <c r="F575" s="96"/>
      <c r="G575" s="99"/>
      <c r="H575" s="22"/>
      <c r="I575" s="22"/>
      <c r="J575" s="22"/>
      <c r="K575" s="22"/>
      <c r="L575" s="22"/>
      <c r="M575" s="22"/>
      <c r="N575" s="22"/>
      <c r="O575" s="22"/>
      <c r="P575" s="22"/>
      <c r="Q575" s="22"/>
      <c r="R575" s="22"/>
      <c r="S575" s="22"/>
      <c r="T575" s="22"/>
      <c r="U575" s="22"/>
      <c r="V575" s="22"/>
      <c r="W575" s="22"/>
    </row>
    <row r="576" spans="1:23" ht="17">
      <c r="A576" s="82" t="str">
        <f>'Initiative Basics'!C8</f>
        <v>F</v>
      </c>
      <c r="B576" s="83"/>
      <c r="C576" s="84"/>
      <c r="D576" s="85"/>
      <c r="E576" s="85"/>
      <c r="F576" s="83"/>
      <c r="G576" s="86"/>
    </row>
    <row r="577" spans="1:23" s="23" customFormat="1" ht="17">
      <c r="A577" s="77" t="str">
        <f>'Initiative Basics'!C9</f>
        <v>G</v>
      </c>
      <c r="B577" s="96"/>
      <c r="C577" s="97"/>
      <c r="D577" s="98"/>
      <c r="E577" s="98"/>
      <c r="F577" s="96"/>
      <c r="G577" s="99"/>
      <c r="H577" s="22"/>
      <c r="I577" s="22"/>
      <c r="J577" s="22"/>
      <c r="K577" s="22"/>
      <c r="L577" s="22"/>
      <c r="M577" s="22"/>
      <c r="N577" s="22"/>
      <c r="O577" s="22"/>
      <c r="P577" s="22"/>
      <c r="Q577" s="22"/>
      <c r="R577" s="22"/>
      <c r="S577" s="22"/>
      <c r="T577" s="22"/>
      <c r="U577" s="22"/>
      <c r="V577" s="22"/>
      <c r="W577" s="22"/>
    </row>
    <row r="578" spans="1:23" ht="17">
      <c r="A578" s="82" t="str">
        <f>'Initiative Basics'!C10</f>
        <v>H</v>
      </c>
      <c r="B578" s="83"/>
      <c r="C578" s="84"/>
      <c r="D578" s="85"/>
      <c r="E578" s="85"/>
      <c r="F578" s="83"/>
      <c r="G578" s="86"/>
    </row>
    <row r="579" spans="1:23" ht="17">
      <c r="A579" s="77" t="str">
        <f>'Initiative Basics'!C11</f>
        <v>I</v>
      </c>
      <c r="B579" s="96"/>
      <c r="C579" s="97"/>
      <c r="D579" s="98"/>
      <c r="E579" s="98"/>
      <c r="F579" s="96"/>
      <c r="G579" s="99"/>
    </row>
    <row r="580" spans="1:23" ht="17">
      <c r="A580" s="82" t="str">
        <f>'Initiative Basics'!C12</f>
        <v>J</v>
      </c>
      <c r="B580" s="83"/>
      <c r="C580" s="84"/>
      <c r="D580" s="85"/>
      <c r="E580" s="85"/>
      <c r="F580" s="83"/>
      <c r="G580" s="86"/>
    </row>
    <row r="581" spans="1:23" ht="17">
      <c r="A581" s="77" t="str">
        <f>'Initiative Basics'!C13</f>
        <v>K</v>
      </c>
      <c r="B581" s="96"/>
      <c r="C581" s="97"/>
      <c r="D581" s="98"/>
      <c r="E581" s="98"/>
      <c r="F581" s="96"/>
      <c r="G581" s="99"/>
    </row>
    <row r="582" spans="1:23" ht="17">
      <c r="A582" s="82" t="str">
        <f>'Initiative Basics'!C14</f>
        <v>L</v>
      </c>
      <c r="B582" s="83"/>
      <c r="C582" s="84"/>
      <c r="D582" s="85"/>
      <c r="E582" s="85"/>
      <c r="F582" s="83"/>
      <c r="G582" s="86"/>
    </row>
    <row r="583" spans="1:23" ht="17">
      <c r="A583" s="77" t="str">
        <f>'Initiative Basics'!C15</f>
        <v>M</v>
      </c>
      <c r="B583" s="96"/>
      <c r="C583" s="97"/>
      <c r="D583" s="98"/>
      <c r="E583" s="98"/>
      <c r="F583" s="96"/>
      <c r="G583" s="99"/>
    </row>
    <row r="584" spans="1:23" ht="17">
      <c r="A584" s="82" t="str">
        <f>'Initiative Basics'!C16</f>
        <v>N</v>
      </c>
      <c r="B584" s="83"/>
      <c r="C584" s="84"/>
      <c r="D584" s="85"/>
      <c r="E584" s="85"/>
      <c r="F584" s="83"/>
      <c r="G584" s="86"/>
    </row>
    <row r="585" spans="1:23" ht="17">
      <c r="A585" s="77" t="str">
        <f>'Initiative Basics'!C17</f>
        <v>O</v>
      </c>
      <c r="B585" s="96"/>
      <c r="C585" s="97"/>
      <c r="D585" s="98"/>
      <c r="E585" s="98"/>
      <c r="F585" s="96"/>
      <c r="G585" s="99"/>
    </row>
    <row r="586" spans="1:23" ht="17">
      <c r="A586" s="82" t="str">
        <f>'Initiative Basics'!C18</f>
        <v>P</v>
      </c>
      <c r="B586" s="83"/>
      <c r="C586" s="84"/>
      <c r="D586" s="85"/>
      <c r="E586" s="85"/>
      <c r="F586" s="83"/>
      <c r="G586" s="86"/>
    </row>
    <row r="587" spans="1:23" ht="17">
      <c r="A587" s="77" t="str">
        <f>'Initiative Basics'!C19</f>
        <v>Q</v>
      </c>
      <c r="B587" s="96"/>
      <c r="C587" s="97"/>
      <c r="D587" s="98"/>
      <c r="E587" s="98"/>
      <c r="F587" s="96"/>
      <c r="G587" s="99"/>
    </row>
    <row r="588" spans="1:23" ht="17">
      <c r="A588" s="82" t="str">
        <f>'Initiative Basics'!C20</f>
        <v>R</v>
      </c>
      <c r="B588" s="83"/>
      <c r="C588" s="84"/>
      <c r="D588" s="85"/>
      <c r="E588" s="85"/>
      <c r="F588" s="83"/>
      <c r="G588" s="86"/>
    </row>
    <row r="589" spans="1:23" ht="17">
      <c r="A589" s="77" t="str">
        <f>'Initiative Basics'!C21</f>
        <v>S</v>
      </c>
      <c r="B589" s="96"/>
      <c r="C589" s="97"/>
      <c r="D589" s="98"/>
      <c r="E589" s="98"/>
      <c r="F589" s="96"/>
      <c r="G589" s="99"/>
    </row>
    <row r="590" spans="1:23" ht="17">
      <c r="A590" s="82" t="str">
        <f>'Initiative Basics'!C22</f>
        <v>T</v>
      </c>
      <c r="B590" s="83"/>
      <c r="C590" s="84"/>
      <c r="D590" s="85"/>
      <c r="E590" s="85"/>
      <c r="F590" s="83"/>
      <c r="G590" s="86"/>
    </row>
    <row r="591" spans="1:23" ht="17">
      <c r="A591" s="77" t="str">
        <f>'Initiative Basics'!C23</f>
        <v>U</v>
      </c>
      <c r="B591" s="96"/>
      <c r="C591" s="97"/>
      <c r="D591" s="98"/>
      <c r="E591" s="98"/>
      <c r="F591" s="96"/>
      <c r="G591" s="99"/>
    </row>
    <row r="592" spans="1:23" ht="17">
      <c r="A592" s="82" t="str">
        <f>'Initiative Basics'!C24</f>
        <v>V</v>
      </c>
      <c r="B592" s="83"/>
      <c r="C592" s="84"/>
      <c r="D592" s="85"/>
      <c r="E592" s="85"/>
      <c r="F592" s="83"/>
      <c r="G592" s="86"/>
    </row>
    <row r="593" spans="1:23" ht="17">
      <c r="A593" s="77" t="str">
        <f>'Initiative Basics'!C25</f>
        <v>W</v>
      </c>
      <c r="B593" s="96"/>
      <c r="C593" s="97"/>
      <c r="D593" s="98"/>
      <c r="E593" s="98"/>
      <c r="F593" s="96"/>
      <c r="G593" s="99"/>
    </row>
    <row r="594" spans="1:23" ht="17">
      <c r="A594" s="82" t="str">
        <f>'Initiative Basics'!C26</f>
        <v>X</v>
      </c>
      <c r="B594" s="83"/>
      <c r="C594" s="84"/>
      <c r="D594" s="85"/>
      <c r="E594" s="85"/>
      <c r="F594" s="83"/>
      <c r="G594" s="86"/>
    </row>
    <row r="595" spans="1:23" ht="17">
      <c r="A595" s="77" t="str">
        <f>'Initiative Basics'!C27</f>
        <v>Y</v>
      </c>
      <c r="B595" s="96"/>
      <c r="C595" s="97"/>
      <c r="D595" s="98"/>
      <c r="E595" s="98"/>
      <c r="F595" s="96"/>
      <c r="G595" s="99"/>
    </row>
    <row r="596" spans="1:23" ht="17">
      <c r="A596" s="82" t="str">
        <f>'Initiative Basics'!C28</f>
        <v>Z</v>
      </c>
      <c r="B596" s="83"/>
      <c r="C596" s="84"/>
      <c r="D596" s="85"/>
      <c r="E596" s="85"/>
      <c r="F596" s="83"/>
      <c r="G596" s="86"/>
    </row>
    <row r="597" spans="1:23" ht="17">
      <c r="A597" s="77">
        <f>'Initiative Basics'!C29</f>
        <v>0</v>
      </c>
      <c r="B597" s="96"/>
      <c r="C597" s="97"/>
      <c r="D597" s="98"/>
      <c r="E597" s="98"/>
      <c r="F597" s="96"/>
      <c r="G597" s="99"/>
    </row>
    <row r="598" spans="1:23" ht="17">
      <c r="A598" s="82">
        <f>'Initiative Basics'!C30</f>
        <v>0</v>
      </c>
      <c r="B598" s="83"/>
      <c r="C598" s="84"/>
      <c r="D598" s="85"/>
      <c r="E598" s="85"/>
      <c r="F598" s="83"/>
      <c r="G598" s="86"/>
    </row>
    <row r="599" spans="1:23" ht="17">
      <c r="A599" s="77">
        <f>'Initiative Basics'!C31</f>
        <v>0</v>
      </c>
      <c r="B599" s="96"/>
      <c r="C599" s="97"/>
      <c r="D599" s="98"/>
      <c r="E599" s="98"/>
      <c r="F599" s="96"/>
      <c r="G599" s="99"/>
    </row>
    <row r="600" spans="1:23" ht="17">
      <c r="A600" s="82">
        <f>'Initiative Basics'!C32</f>
        <v>0</v>
      </c>
      <c r="B600" s="83"/>
      <c r="C600" s="84"/>
      <c r="D600" s="85"/>
      <c r="E600" s="85"/>
      <c r="F600" s="83"/>
      <c r="G600" s="86"/>
    </row>
    <row r="601" spans="1:23" ht="17">
      <c r="A601" s="77">
        <f>'Initiative Basics'!C33</f>
        <v>0</v>
      </c>
      <c r="B601" s="96"/>
      <c r="C601" s="97"/>
      <c r="D601" s="98"/>
      <c r="E601" s="98"/>
      <c r="F601" s="96"/>
      <c r="G601" s="99"/>
    </row>
    <row r="602" spans="1:23" s="23" customFormat="1" ht="17">
      <c r="A602" s="82">
        <f>'Initiative Basics'!C34</f>
        <v>0</v>
      </c>
      <c r="B602" s="83"/>
      <c r="C602" s="84"/>
      <c r="D602" s="85"/>
      <c r="E602" s="85"/>
      <c r="F602" s="83"/>
      <c r="G602" s="86"/>
      <c r="H602" s="22"/>
      <c r="I602" s="22"/>
      <c r="J602" s="22"/>
      <c r="K602" s="22"/>
      <c r="L602" s="22"/>
      <c r="M602" s="22"/>
      <c r="N602" s="22"/>
      <c r="O602" s="22"/>
      <c r="P602" s="22"/>
      <c r="Q602" s="22"/>
      <c r="R602" s="22"/>
      <c r="S602" s="22"/>
      <c r="T602" s="22"/>
      <c r="U602" s="22"/>
      <c r="V602" s="22"/>
      <c r="W602" s="22"/>
    </row>
    <row r="603" spans="1:23" ht="17">
      <c r="A603" s="77">
        <f>'Initiative Basics'!C35</f>
        <v>0</v>
      </c>
      <c r="B603" s="96"/>
      <c r="C603" s="97"/>
      <c r="D603" s="98"/>
      <c r="E603" s="98"/>
      <c r="F603" s="96"/>
      <c r="G603" s="99"/>
    </row>
    <row r="604" spans="1:23" s="23" customFormat="1" ht="17">
      <c r="A604" s="82">
        <f>'Initiative Basics'!C36</f>
        <v>0</v>
      </c>
      <c r="B604" s="83"/>
      <c r="C604" s="84"/>
      <c r="D604" s="85"/>
      <c r="E604" s="85"/>
      <c r="F604" s="83"/>
      <c r="G604" s="86"/>
      <c r="H604" s="22"/>
      <c r="I604" s="22"/>
      <c r="J604" s="22"/>
      <c r="K604" s="22"/>
      <c r="L604" s="22"/>
      <c r="M604" s="22"/>
      <c r="N604" s="22"/>
      <c r="O604" s="22"/>
      <c r="P604" s="22"/>
      <c r="Q604" s="22"/>
      <c r="R604" s="22"/>
      <c r="S604" s="22"/>
      <c r="T604" s="22"/>
      <c r="U604" s="22"/>
      <c r="V604" s="22"/>
      <c r="W604" s="22"/>
    </row>
    <row r="605" spans="1:23" ht="17">
      <c r="A605" s="77">
        <f>'Initiative Basics'!C37</f>
        <v>0</v>
      </c>
      <c r="B605" s="96"/>
      <c r="C605" s="97"/>
      <c r="D605" s="98"/>
      <c r="E605" s="98"/>
      <c r="F605" s="96"/>
      <c r="G605" s="99"/>
    </row>
    <row r="606" spans="1:23" ht="17">
      <c r="A606" s="82">
        <f>'Initiative Basics'!C38</f>
        <v>0</v>
      </c>
      <c r="B606" s="83"/>
      <c r="C606" s="84"/>
      <c r="D606" s="85"/>
      <c r="E606" s="85"/>
      <c r="F606" s="83"/>
      <c r="G606" s="86"/>
    </row>
    <row r="607" spans="1:23" ht="17">
      <c r="A607" s="77">
        <f>'Initiative Basics'!C39</f>
        <v>0</v>
      </c>
      <c r="B607" s="96"/>
      <c r="C607" s="97"/>
      <c r="D607" s="98"/>
      <c r="E607" s="98"/>
      <c r="F607" s="96"/>
      <c r="G607" s="99"/>
    </row>
    <row r="608" spans="1:23" ht="17">
      <c r="A608" s="82">
        <f>'Initiative Basics'!C40</f>
        <v>0</v>
      </c>
      <c r="B608" s="83"/>
      <c r="C608" s="84"/>
      <c r="D608" s="85"/>
      <c r="E608" s="85"/>
      <c r="F608" s="83"/>
      <c r="G608" s="86"/>
    </row>
    <row r="609" spans="1:23" ht="17">
      <c r="A609" s="77">
        <f>'Initiative Basics'!C41</f>
        <v>0</v>
      </c>
      <c r="B609" s="96"/>
      <c r="C609" s="97"/>
      <c r="D609" s="98"/>
      <c r="E609" s="98"/>
      <c r="F609" s="96"/>
      <c r="G609" s="99"/>
    </row>
    <row r="610" spans="1:23" ht="17">
      <c r="A610" s="82">
        <f>'Initiative Basics'!C42</f>
        <v>0</v>
      </c>
      <c r="B610" s="83"/>
      <c r="C610" s="84"/>
      <c r="D610" s="85"/>
      <c r="E610" s="85"/>
      <c r="F610" s="83"/>
      <c r="G610" s="86"/>
    </row>
    <row r="611" spans="1:23" ht="18" thickBot="1">
      <c r="A611" s="72" t="s">
        <v>11</v>
      </c>
      <c r="B611" s="73">
        <f>SUM(B571:B610)</f>
        <v>0</v>
      </c>
      <c r="C611" s="74">
        <f>SUM(C571:C610)</f>
        <v>0</v>
      </c>
      <c r="D611" s="115">
        <f t="shared" ref="D611:G611" si="21">SUM(D571:D610)</f>
        <v>0</v>
      </c>
      <c r="E611" s="115">
        <f t="shared" si="21"/>
        <v>0</v>
      </c>
      <c r="F611" s="108">
        <f t="shared" si="21"/>
        <v>0</v>
      </c>
      <c r="G611" s="109">
        <f t="shared" si="21"/>
        <v>0</v>
      </c>
    </row>
    <row r="612" spans="1:23" ht="19" thickTop="1" thickBot="1">
      <c r="A612" s="75" t="s">
        <v>9</v>
      </c>
      <c r="B612" s="217">
        <f>SUM(B571:C610)</f>
        <v>0</v>
      </c>
      <c r="C612" s="218"/>
      <c r="D612" s="219">
        <f t="shared" ref="D612" si="22">SUM(D571:E610)</f>
        <v>0</v>
      </c>
      <c r="E612" s="219"/>
      <c r="F612" s="220">
        <f t="shared" ref="F612" si="23">SUM(F571:G610)</f>
        <v>0</v>
      </c>
      <c r="G612" s="221"/>
    </row>
    <row r="613" spans="1:23" s="1" customFormat="1" ht="18" thickBot="1">
      <c r="A613" s="101"/>
      <c r="B613" s="102"/>
      <c r="C613" s="102"/>
      <c r="D613" s="45"/>
      <c r="E613" s="101"/>
      <c r="F613" s="101"/>
      <c r="G613" s="101"/>
    </row>
    <row r="614" spans="1:23" ht="17">
      <c r="A614" s="76" t="s">
        <v>76</v>
      </c>
      <c r="B614" s="222" t="str">
        <f>'Initiative Basics'!A16</f>
        <v>N</v>
      </c>
      <c r="C614" s="223"/>
      <c r="D614" s="223"/>
      <c r="E614" s="223"/>
      <c r="F614" s="223"/>
      <c r="G614" s="224"/>
    </row>
    <row r="615" spans="1:23" ht="17">
      <c r="A615" s="210" t="s">
        <v>2</v>
      </c>
      <c r="B615" s="212" t="s">
        <v>104</v>
      </c>
      <c r="C615" s="213"/>
      <c r="D615" s="214" t="s">
        <v>105</v>
      </c>
      <c r="E615" s="214"/>
      <c r="F615" s="215" t="s">
        <v>106</v>
      </c>
      <c r="G615" s="216"/>
    </row>
    <row r="616" spans="1:23" ht="18">
      <c r="A616" s="211"/>
      <c r="B616" s="49" t="s">
        <v>7</v>
      </c>
      <c r="C616" s="50" t="s">
        <v>4</v>
      </c>
      <c r="D616" s="116" t="s">
        <v>8</v>
      </c>
      <c r="E616" s="116" t="s">
        <v>4</v>
      </c>
      <c r="F616" s="106" t="s">
        <v>8</v>
      </c>
      <c r="G616" s="107" t="s">
        <v>4</v>
      </c>
    </row>
    <row r="617" spans="1:23" ht="17">
      <c r="A617" s="77" t="str">
        <f>'Initiative Basics'!C3</f>
        <v>A</v>
      </c>
      <c r="B617" s="78"/>
      <c r="C617" s="79"/>
      <c r="D617" s="93"/>
      <c r="E617" s="93"/>
      <c r="F617" s="94"/>
      <c r="G617" s="95"/>
    </row>
    <row r="618" spans="1:23" ht="17">
      <c r="A618" s="82" t="str">
        <f>'Initiative Basics'!C4</f>
        <v>B</v>
      </c>
      <c r="B618" s="83"/>
      <c r="C618" s="84"/>
      <c r="D618" s="85"/>
      <c r="E618" s="85"/>
      <c r="F618" s="83"/>
      <c r="G618" s="86"/>
    </row>
    <row r="619" spans="1:23" s="23" customFormat="1" ht="17">
      <c r="A619" s="77" t="str">
        <f>'Initiative Basics'!C5</f>
        <v>C</v>
      </c>
      <c r="B619" s="96"/>
      <c r="C619" s="97"/>
      <c r="D619" s="98"/>
      <c r="E619" s="98"/>
      <c r="F619" s="96"/>
      <c r="G619" s="99"/>
      <c r="H619" s="22"/>
      <c r="I619" s="22"/>
      <c r="J619" s="22"/>
      <c r="K619" s="22"/>
      <c r="L619" s="22"/>
      <c r="M619" s="22"/>
      <c r="N619" s="22"/>
      <c r="O619" s="22"/>
      <c r="P619" s="22"/>
      <c r="Q619" s="22"/>
      <c r="R619" s="22"/>
      <c r="S619" s="22"/>
      <c r="T619" s="22"/>
      <c r="U619" s="22"/>
      <c r="V619" s="22"/>
      <c r="W619" s="22"/>
    </row>
    <row r="620" spans="1:23" ht="17">
      <c r="A620" s="82" t="str">
        <f>'Initiative Basics'!C6</f>
        <v>D</v>
      </c>
      <c r="B620" s="83"/>
      <c r="C620" s="84"/>
      <c r="D620" s="85"/>
      <c r="E620" s="85"/>
      <c r="F620" s="83"/>
      <c r="G620" s="86"/>
    </row>
    <row r="621" spans="1:23" s="23" customFormat="1" ht="17">
      <c r="A621" s="77" t="str">
        <f>'Initiative Basics'!C7</f>
        <v>E</v>
      </c>
      <c r="B621" s="96"/>
      <c r="C621" s="97"/>
      <c r="D621" s="98"/>
      <c r="E621" s="98"/>
      <c r="F621" s="96"/>
      <c r="G621" s="99"/>
      <c r="H621" s="22"/>
      <c r="I621" s="22"/>
      <c r="J621" s="22"/>
      <c r="K621" s="22"/>
      <c r="L621" s="22"/>
      <c r="M621" s="22"/>
      <c r="N621" s="22"/>
      <c r="O621" s="22"/>
      <c r="P621" s="22"/>
      <c r="Q621" s="22"/>
      <c r="R621" s="22"/>
      <c r="S621" s="22"/>
      <c r="T621" s="22"/>
      <c r="U621" s="22"/>
      <c r="V621" s="22"/>
      <c r="W621" s="22"/>
    </row>
    <row r="622" spans="1:23" ht="17">
      <c r="A622" s="82" t="str">
        <f>'Initiative Basics'!C8</f>
        <v>F</v>
      </c>
      <c r="B622" s="83"/>
      <c r="C622" s="84"/>
      <c r="D622" s="85"/>
      <c r="E622" s="85"/>
      <c r="F622" s="83"/>
      <c r="G622" s="86"/>
    </row>
    <row r="623" spans="1:23" s="23" customFormat="1" ht="17">
      <c r="A623" s="77" t="str">
        <f>'Initiative Basics'!C9</f>
        <v>G</v>
      </c>
      <c r="B623" s="96"/>
      <c r="C623" s="97"/>
      <c r="D623" s="98"/>
      <c r="E623" s="98"/>
      <c r="F623" s="96"/>
      <c r="G623" s="99"/>
      <c r="H623" s="22"/>
      <c r="I623" s="22"/>
      <c r="J623" s="22"/>
      <c r="K623" s="22"/>
      <c r="L623" s="22"/>
      <c r="M623" s="22"/>
      <c r="N623" s="22"/>
      <c r="O623" s="22"/>
      <c r="P623" s="22"/>
      <c r="Q623" s="22"/>
      <c r="R623" s="22"/>
      <c r="S623" s="22"/>
      <c r="T623" s="22"/>
      <c r="U623" s="22"/>
      <c r="V623" s="22"/>
      <c r="W623" s="22"/>
    </row>
    <row r="624" spans="1:23" ht="17">
      <c r="A624" s="82" t="str">
        <f>'Initiative Basics'!C10</f>
        <v>H</v>
      </c>
      <c r="B624" s="83"/>
      <c r="C624" s="84"/>
      <c r="D624" s="85"/>
      <c r="E624" s="85"/>
      <c r="F624" s="83"/>
      <c r="G624" s="86"/>
    </row>
    <row r="625" spans="1:7" ht="17">
      <c r="A625" s="77" t="str">
        <f>'Initiative Basics'!C11</f>
        <v>I</v>
      </c>
      <c r="B625" s="96"/>
      <c r="C625" s="97"/>
      <c r="D625" s="98"/>
      <c r="E625" s="98"/>
      <c r="F625" s="96"/>
      <c r="G625" s="99"/>
    </row>
    <row r="626" spans="1:7" ht="17">
      <c r="A626" s="82" t="str">
        <f>'Initiative Basics'!C12</f>
        <v>J</v>
      </c>
      <c r="B626" s="83"/>
      <c r="C626" s="84"/>
      <c r="D626" s="85"/>
      <c r="E626" s="85"/>
      <c r="F626" s="83"/>
      <c r="G626" s="86"/>
    </row>
    <row r="627" spans="1:7" ht="17">
      <c r="A627" s="77" t="str">
        <f>'Initiative Basics'!C13</f>
        <v>K</v>
      </c>
      <c r="B627" s="96"/>
      <c r="C627" s="97"/>
      <c r="D627" s="98"/>
      <c r="E627" s="98"/>
      <c r="F627" s="96"/>
      <c r="G627" s="99"/>
    </row>
    <row r="628" spans="1:7" ht="17">
      <c r="A628" s="82" t="str">
        <f>'Initiative Basics'!C14</f>
        <v>L</v>
      </c>
      <c r="B628" s="83"/>
      <c r="C628" s="84"/>
      <c r="D628" s="85"/>
      <c r="E628" s="85"/>
      <c r="F628" s="83"/>
      <c r="G628" s="86"/>
    </row>
    <row r="629" spans="1:7" ht="17">
      <c r="A629" s="77" t="str">
        <f>'Initiative Basics'!C15</f>
        <v>M</v>
      </c>
      <c r="B629" s="96"/>
      <c r="C629" s="97"/>
      <c r="D629" s="98"/>
      <c r="E629" s="98"/>
      <c r="F629" s="96"/>
      <c r="G629" s="99"/>
    </row>
    <row r="630" spans="1:7" ht="17">
      <c r="A630" s="82" t="str">
        <f>'Initiative Basics'!C16</f>
        <v>N</v>
      </c>
      <c r="B630" s="83"/>
      <c r="C630" s="84"/>
      <c r="D630" s="85"/>
      <c r="E630" s="85"/>
      <c r="F630" s="83"/>
      <c r="G630" s="86"/>
    </row>
    <row r="631" spans="1:7" ht="17">
      <c r="A631" s="77" t="str">
        <f>'Initiative Basics'!C17</f>
        <v>O</v>
      </c>
      <c r="B631" s="96"/>
      <c r="C631" s="97"/>
      <c r="D631" s="98"/>
      <c r="E631" s="98"/>
      <c r="F631" s="96"/>
      <c r="G631" s="99"/>
    </row>
    <row r="632" spans="1:7" ht="17">
      <c r="A632" s="82" t="str">
        <f>'Initiative Basics'!C18</f>
        <v>P</v>
      </c>
      <c r="B632" s="83"/>
      <c r="C632" s="84"/>
      <c r="D632" s="85"/>
      <c r="E632" s="85"/>
      <c r="F632" s="83"/>
      <c r="G632" s="86"/>
    </row>
    <row r="633" spans="1:7" ht="17">
      <c r="A633" s="77" t="str">
        <f>'Initiative Basics'!C19</f>
        <v>Q</v>
      </c>
      <c r="B633" s="96"/>
      <c r="C633" s="97"/>
      <c r="D633" s="98"/>
      <c r="E633" s="98"/>
      <c r="F633" s="96"/>
      <c r="G633" s="99"/>
    </row>
    <row r="634" spans="1:7" ht="17">
      <c r="A634" s="82" t="str">
        <f>'Initiative Basics'!C20</f>
        <v>R</v>
      </c>
      <c r="B634" s="83"/>
      <c r="C634" s="84"/>
      <c r="D634" s="85"/>
      <c r="E634" s="85"/>
      <c r="F634" s="83"/>
      <c r="G634" s="86"/>
    </row>
    <row r="635" spans="1:7" ht="17">
      <c r="A635" s="77" t="str">
        <f>'Initiative Basics'!C21</f>
        <v>S</v>
      </c>
      <c r="B635" s="96"/>
      <c r="C635" s="97"/>
      <c r="D635" s="98"/>
      <c r="E635" s="98"/>
      <c r="F635" s="96"/>
      <c r="G635" s="99"/>
    </row>
    <row r="636" spans="1:7" ht="17">
      <c r="A636" s="82" t="str">
        <f>'Initiative Basics'!C22</f>
        <v>T</v>
      </c>
      <c r="B636" s="83"/>
      <c r="C636" s="84"/>
      <c r="D636" s="85"/>
      <c r="E636" s="85"/>
      <c r="F636" s="83"/>
      <c r="G636" s="86"/>
    </row>
    <row r="637" spans="1:7" ht="17">
      <c r="A637" s="77" t="str">
        <f>'Initiative Basics'!C23</f>
        <v>U</v>
      </c>
      <c r="B637" s="96"/>
      <c r="C637" s="97"/>
      <c r="D637" s="98"/>
      <c r="E637" s="98"/>
      <c r="F637" s="96"/>
      <c r="G637" s="99"/>
    </row>
    <row r="638" spans="1:7" ht="17">
      <c r="A638" s="82" t="str">
        <f>'Initiative Basics'!C24</f>
        <v>V</v>
      </c>
      <c r="B638" s="83"/>
      <c r="C638" s="84"/>
      <c r="D638" s="85"/>
      <c r="E638" s="85"/>
      <c r="F638" s="83"/>
      <c r="G638" s="86"/>
    </row>
    <row r="639" spans="1:7" ht="17">
      <c r="A639" s="77" t="str">
        <f>'Initiative Basics'!C25</f>
        <v>W</v>
      </c>
      <c r="B639" s="96"/>
      <c r="C639" s="97"/>
      <c r="D639" s="98"/>
      <c r="E639" s="98"/>
      <c r="F639" s="96"/>
      <c r="G639" s="99"/>
    </row>
    <row r="640" spans="1:7" ht="17">
      <c r="A640" s="82" t="str">
        <f>'Initiative Basics'!C26</f>
        <v>X</v>
      </c>
      <c r="B640" s="83"/>
      <c r="C640" s="84"/>
      <c r="D640" s="85"/>
      <c r="E640" s="85"/>
      <c r="F640" s="83"/>
      <c r="G640" s="86"/>
    </row>
    <row r="641" spans="1:23" ht="17">
      <c r="A641" s="77" t="str">
        <f>'Initiative Basics'!C27</f>
        <v>Y</v>
      </c>
      <c r="B641" s="96"/>
      <c r="C641" s="97"/>
      <c r="D641" s="98"/>
      <c r="E641" s="98"/>
      <c r="F641" s="96"/>
      <c r="G641" s="99"/>
    </row>
    <row r="642" spans="1:23" ht="17">
      <c r="A642" s="82" t="str">
        <f>'Initiative Basics'!C28</f>
        <v>Z</v>
      </c>
      <c r="B642" s="83"/>
      <c r="C642" s="84"/>
      <c r="D642" s="85"/>
      <c r="E642" s="85"/>
      <c r="F642" s="83"/>
      <c r="G642" s="86"/>
    </row>
    <row r="643" spans="1:23" ht="17">
      <c r="A643" s="77">
        <f>'Initiative Basics'!C29</f>
        <v>0</v>
      </c>
      <c r="B643" s="96"/>
      <c r="C643" s="97"/>
      <c r="D643" s="98"/>
      <c r="E643" s="98"/>
      <c r="F643" s="96"/>
      <c r="G643" s="99"/>
    </row>
    <row r="644" spans="1:23" ht="17">
      <c r="A644" s="82">
        <f>'Initiative Basics'!C30</f>
        <v>0</v>
      </c>
      <c r="B644" s="83"/>
      <c r="C644" s="84"/>
      <c r="D644" s="85"/>
      <c r="E644" s="85"/>
      <c r="F644" s="83"/>
      <c r="G644" s="86"/>
    </row>
    <row r="645" spans="1:23" ht="17">
      <c r="A645" s="77">
        <f>'Initiative Basics'!C31</f>
        <v>0</v>
      </c>
      <c r="B645" s="96"/>
      <c r="C645" s="97"/>
      <c r="D645" s="98"/>
      <c r="E645" s="98"/>
      <c r="F645" s="96"/>
      <c r="G645" s="99"/>
    </row>
    <row r="646" spans="1:23" ht="17">
      <c r="A646" s="82">
        <f>'Initiative Basics'!C32</f>
        <v>0</v>
      </c>
      <c r="B646" s="83"/>
      <c r="C646" s="84"/>
      <c r="D646" s="85"/>
      <c r="E646" s="85"/>
      <c r="F646" s="83"/>
      <c r="G646" s="86"/>
    </row>
    <row r="647" spans="1:23" ht="17">
      <c r="A647" s="77">
        <f>'Initiative Basics'!C33</f>
        <v>0</v>
      </c>
      <c r="B647" s="96"/>
      <c r="C647" s="97"/>
      <c r="D647" s="98"/>
      <c r="E647" s="98"/>
      <c r="F647" s="96"/>
      <c r="G647" s="99"/>
    </row>
    <row r="648" spans="1:23" ht="17">
      <c r="A648" s="82">
        <f>'Initiative Basics'!C34</f>
        <v>0</v>
      </c>
      <c r="B648" s="83"/>
      <c r="C648" s="84"/>
      <c r="D648" s="85"/>
      <c r="E648" s="85"/>
      <c r="F648" s="83"/>
      <c r="G648" s="86"/>
    </row>
    <row r="649" spans="1:23" s="23" customFormat="1" ht="17">
      <c r="A649" s="77">
        <f>'Initiative Basics'!C35</f>
        <v>0</v>
      </c>
      <c r="B649" s="96"/>
      <c r="C649" s="97"/>
      <c r="D649" s="98"/>
      <c r="E649" s="98"/>
      <c r="F649" s="96"/>
      <c r="G649" s="99"/>
      <c r="H649" s="22"/>
      <c r="I649" s="22"/>
      <c r="J649" s="22"/>
      <c r="K649" s="22"/>
      <c r="L649" s="22"/>
      <c r="M649" s="22"/>
      <c r="N649" s="22"/>
      <c r="O649" s="22"/>
      <c r="P649" s="22"/>
      <c r="Q649" s="22"/>
      <c r="R649" s="22"/>
      <c r="S649" s="22"/>
      <c r="T649" s="22"/>
      <c r="U649" s="22"/>
      <c r="V649" s="22"/>
      <c r="W649" s="22"/>
    </row>
    <row r="650" spans="1:23" ht="17">
      <c r="A650" s="82">
        <f>'Initiative Basics'!C36</f>
        <v>0</v>
      </c>
      <c r="B650" s="83"/>
      <c r="C650" s="84"/>
      <c r="D650" s="85"/>
      <c r="E650" s="85"/>
      <c r="F650" s="83"/>
      <c r="G650" s="86"/>
    </row>
    <row r="651" spans="1:23" s="23" customFormat="1" ht="17">
      <c r="A651" s="77">
        <f>'Initiative Basics'!C37</f>
        <v>0</v>
      </c>
      <c r="B651" s="96"/>
      <c r="C651" s="97"/>
      <c r="D651" s="98"/>
      <c r="E651" s="98"/>
      <c r="F651" s="96"/>
      <c r="G651" s="99"/>
      <c r="H651" s="22"/>
      <c r="I651" s="22"/>
      <c r="J651" s="22"/>
      <c r="K651" s="22"/>
      <c r="L651" s="22"/>
      <c r="M651" s="22"/>
      <c r="N651" s="22"/>
      <c r="O651" s="22"/>
      <c r="P651" s="22"/>
      <c r="Q651" s="22"/>
      <c r="R651" s="22"/>
      <c r="S651" s="22"/>
      <c r="T651" s="22"/>
      <c r="U651" s="22"/>
      <c r="V651" s="22"/>
      <c r="W651" s="22"/>
    </row>
    <row r="652" spans="1:23" ht="17">
      <c r="A652" s="82">
        <f>'Initiative Basics'!C38</f>
        <v>0</v>
      </c>
      <c r="B652" s="83"/>
      <c r="C652" s="84"/>
      <c r="D652" s="85"/>
      <c r="E652" s="85"/>
      <c r="F652" s="83"/>
      <c r="G652" s="86"/>
    </row>
    <row r="653" spans="1:23" ht="17">
      <c r="A653" s="77">
        <f>'Initiative Basics'!C39</f>
        <v>0</v>
      </c>
      <c r="B653" s="96"/>
      <c r="C653" s="97"/>
      <c r="D653" s="98"/>
      <c r="E653" s="98"/>
      <c r="F653" s="96"/>
      <c r="G653" s="99"/>
    </row>
    <row r="654" spans="1:23" ht="17">
      <c r="A654" s="82">
        <f>'Initiative Basics'!C40</f>
        <v>0</v>
      </c>
      <c r="B654" s="83"/>
      <c r="C654" s="84"/>
      <c r="D654" s="85"/>
      <c r="E654" s="85"/>
      <c r="F654" s="83"/>
      <c r="G654" s="86"/>
    </row>
    <row r="655" spans="1:23" ht="17">
      <c r="A655" s="77">
        <f>'Initiative Basics'!C41</f>
        <v>0</v>
      </c>
      <c r="B655" s="96"/>
      <c r="C655" s="97"/>
      <c r="D655" s="98"/>
      <c r="E655" s="98"/>
      <c r="F655" s="96"/>
      <c r="G655" s="99"/>
    </row>
    <row r="656" spans="1:23" ht="17">
      <c r="A656" s="82">
        <f>'Initiative Basics'!C42</f>
        <v>0</v>
      </c>
      <c r="B656" s="83"/>
      <c r="C656" s="84"/>
      <c r="D656" s="85"/>
      <c r="E656" s="85"/>
      <c r="F656" s="83"/>
      <c r="G656" s="86"/>
    </row>
    <row r="657" spans="1:23" ht="18" thickBot="1">
      <c r="A657" s="72" t="s">
        <v>11</v>
      </c>
      <c r="B657" s="73">
        <f t="shared" ref="B657:G657" si="24">SUM(B617:B656)</f>
        <v>0</v>
      </c>
      <c r="C657" s="74">
        <f t="shared" si="24"/>
        <v>0</v>
      </c>
      <c r="D657" s="115">
        <f t="shared" si="24"/>
        <v>0</v>
      </c>
      <c r="E657" s="115">
        <f t="shared" si="24"/>
        <v>0</v>
      </c>
      <c r="F657" s="108">
        <f t="shared" si="24"/>
        <v>0</v>
      </c>
      <c r="G657" s="109">
        <f t="shared" si="24"/>
        <v>0</v>
      </c>
    </row>
    <row r="658" spans="1:23" ht="19" thickTop="1" thickBot="1">
      <c r="A658" s="75" t="s">
        <v>9</v>
      </c>
      <c r="B658" s="217">
        <f>SUM(B617:C656)</f>
        <v>0</v>
      </c>
      <c r="C658" s="218"/>
      <c r="D658" s="219">
        <f>SUM(D617:E656)</f>
        <v>0</v>
      </c>
      <c r="E658" s="219"/>
      <c r="F658" s="220">
        <f>SUM(F617:G656)</f>
        <v>0</v>
      </c>
      <c r="G658" s="221"/>
    </row>
    <row r="659" spans="1:23" s="1" customFormat="1" ht="18" thickBot="1">
      <c r="A659" s="101"/>
      <c r="B659" s="102"/>
      <c r="C659" s="102"/>
      <c r="D659" s="45"/>
      <c r="E659" s="101"/>
      <c r="F659" s="101"/>
      <c r="G659" s="101"/>
    </row>
    <row r="660" spans="1:23" ht="17">
      <c r="A660" s="76" t="s">
        <v>77</v>
      </c>
      <c r="B660" s="222" t="str">
        <f>'Initiative Basics'!A17</f>
        <v>O</v>
      </c>
      <c r="C660" s="223"/>
      <c r="D660" s="223"/>
      <c r="E660" s="223"/>
      <c r="F660" s="223"/>
      <c r="G660" s="224"/>
    </row>
    <row r="661" spans="1:23" ht="17">
      <c r="A661" s="210" t="s">
        <v>2</v>
      </c>
      <c r="B661" s="212" t="s">
        <v>104</v>
      </c>
      <c r="C661" s="213"/>
      <c r="D661" s="214" t="s">
        <v>105</v>
      </c>
      <c r="E661" s="214"/>
      <c r="F661" s="215" t="s">
        <v>106</v>
      </c>
      <c r="G661" s="216"/>
    </row>
    <row r="662" spans="1:23" ht="18">
      <c r="A662" s="211"/>
      <c r="B662" s="49" t="s">
        <v>7</v>
      </c>
      <c r="C662" s="50" t="s">
        <v>4</v>
      </c>
      <c r="D662" s="116" t="s">
        <v>8</v>
      </c>
      <c r="E662" s="116" t="s">
        <v>4</v>
      </c>
      <c r="F662" s="106" t="s">
        <v>8</v>
      </c>
      <c r="G662" s="107" t="s">
        <v>4</v>
      </c>
    </row>
    <row r="663" spans="1:23" ht="17">
      <c r="A663" s="77" t="str">
        <f>'Initiative Basics'!C3</f>
        <v>A</v>
      </c>
      <c r="B663" s="78"/>
      <c r="C663" s="79"/>
      <c r="D663" s="93"/>
      <c r="E663" s="93"/>
      <c r="F663" s="94"/>
      <c r="G663" s="95"/>
    </row>
    <row r="664" spans="1:23" ht="17">
      <c r="A664" s="82" t="str">
        <f>'Initiative Basics'!C4</f>
        <v>B</v>
      </c>
      <c r="B664" s="83"/>
      <c r="C664" s="84"/>
      <c r="D664" s="85"/>
      <c r="E664" s="85"/>
      <c r="F664" s="83"/>
      <c r="G664" s="86"/>
    </row>
    <row r="665" spans="1:23" s="23" customFormat="1" ht="17">
      <c r="A665" s="77" t="str">
        <f>'Initiative Basics'!C5</f>
        <v>C</v>
      </c>
      <c r="B665" s="96"/>
      <c r="C665" s="97"/>
      <c r="D665" s="98"/>
      <c r="E665" s="98"/>
      <c r="F665" s="96"/>
      <c r="G665" s="99"/>
      <c r="H665" s="22"/>
      <c r="I665" s="22"/>
      <c r="J665" s="22"/>
      <c r="K665" s="22"/>
      <c r="L665" s="22"/>
      <c r="M665" s="22"/>
      <c r="N665" s="22"/>
      <c r="O665" s="22"/>
      <c r="P665" s="22"/>
      <c r="Q665" s="22"/>
      <c r="R665" s="22"/>
      <c r="S665" s="22"/>
      <c r="T665" s="22"/>
      <c r="U665" s="22"/>
      <c r="V665" s="22"/>
      <c r="W665" s="22"/>
    </row>
    <row r="666" spans="1:23" ht="17">
      <c r="A666" s="82" t="str">
        <f>'Initiative Basics'!C6</f>
        <v>D</v>
      </c>
      <c r="B666" s="83"/>
      <c r="C666" s="84"/>
      <c r="D666" s="85"/>
      <c r="E666" s="85"/>
      <c r="F666" s="83"/>
      <c r="G666" s="86"/>
    </row>
    <row r="667" spans="1:23" s="23" customFormat="1" ht="17">
      <c r="A667" s="77" t="str">
        <f>'Initiative Basics'!C7</f>
        <v>E</v>
      </c>
      <c r="B667" s="96"/>
      <c r="C667" s="97"/>
      <c r="D667" s="98"/>
      <c r="E667" s="98"/>
      <c r="F667" s="96"/>
      <c r="G667" s="99"/>
      <c r="H667" s="22"/>
      <c r="I667" s="22"/>
      <c r="J667" s="22"/>
      <c r="K667" s="22"/>
      <c r="L667" s="22"/>
      <c r="M667" s="22"/>
      <c r="N667" s="22"/>
      <c r="O667" s="22"/>
      <c r="P667" s="22"/>
      <c r="Q667" s="22"/>
      <c r="R667" s="22"/>
      <c r="S667" s="22"/>
      <c r="T667" s="22"/>
      <c r="U667" s="22"/>
      <c r="V667" s="22"/>
      <c r="W667" s="22"/>
    </row>
    <row r="668" spans="1:23" ht="17">
      <c r="A668" s="82" t="str">
        <f>'Initiative Basics'!C8</f>
        <v>F</v>
      </c>
      <c r="B668" s="83"/>
      <c r="C668" s="84"/>
      <c r="D668" s="85"/>
      <c r="E668" s="85"/>
      <c r="F668" s="83"/>
      <c r="G668" s="86"/>
    </row>
    <row r="669" spans="1:23" s="25" customFormat="1" ht="17">
      <c r="A669" s="77" t="str">
        <f>'Initiative Basics'!C9</f>
        <v>G</v>
      </c>
      <c r="B669" s="96"/>
      <c r="C669" s="97"/>
      <c r="D669" s="98"/>
      <c r="E669" s="98"/>
      <c r="F669" s="96"/>
      <c r="G669" s="99"/>
      <c r="H669" s="24"/>
      <c r="I669" s="24"/>
      <c r="J669" s="24"/>
      <c r="K669" s="24"/>
      <c r="L669" s="24"/>
      <c r="M669" s="24"/>
      <c r="N669" s="24"/>
      <c r="O669" s="24"/>
      <c r="P669" s="24"/>
      <c r="Q669" s="24"/>
      <c r="R669" s="24"/>
      <c r="S669" s="24"/>
      <c r="T669" s="24"/>
      <c r="U669" s="24"/>
      <c r="V669" s="24"/>
      <c r="W669" s="24"/>
    </row>
    <row r="670" spans="1:23" s="25" customFormat="1" ht="17">
      <c r="A670" s="82" t="str">
        <f>'Initiative Basics'!C10</f>
        <v>H</v>
      </c>
      <c r="B670" s="83"/>
      <c r="C670" s="84"/>
      <c r="D670" s="85"/>
      <c r="E670" s="85"/>
      <c r="F670" s="83"/>
      <c r="G670" s="86"/>
      <c r="H670" s="24"/>
      <c r="I670" s="24"/>
      <c r="J670" s="24"/>
      <c r="K670" s="24"/>
      <c r="L670" s="24"/>
      <c r="M670" s="24"/>
      <c r="N670" s="24"/>
      <c r="O670" s="24"/>
      <c r="P670" s="24"/>
      <c r="Q670" s="24"/>
      <c r="R670" s="24"/>
      <c r="S670" s="24"/>
      <c r="T670" s="24"/>
      <c r="U670" s="24"/>
      <c r="V670" s="24"/>
      <c r="W670" s="24"/>
    </row>
    <row r="671" spans="1:23" s="25" customFormat="1" ht="17">
      <c r="A671" s="77" t="str">
        <f>'Initiative Basics'!C11</f>
        <v>I</v>
      </c>
      <c r="B671" s="96"/>
      <c r="C671" s="97"/>
      <c r="D671" s="98"/>
      <c r="E671" s="98"/>
      <c r="F671" s="96"/>
      <c r="G671" s="99"/>
      <c r="H671" s="24"/>
      <c r="I671" s="24"/>
      <c r="J671" s="24"/>
      <c r="K671" s="24"/>
      <c r="L671" s="24"/>
      <c r="M671" s="24"/>
      <c r="N671" s="24"/>
      <c r="O671" s="24"/>
      <c r="P671" s="24"/>
      <c r="Q671" s="24"/>
      <c r="R671" s="24"/>
      <c r="S671" s="24"/>
      <c r="T671" s="24"/>
      <c r="U671" s="24"/>
      <c r="V671" s="24"/>
      <c r="W671" s="24"/>
    </row>
    <row r="672" spans="1:23" s="25" customFormat="1" ht="17">
      <c r="A672" s="82" t="str">
        <f>'Initiative Basics'!C12</f>
        <v>J</v>
      </c>
      <c r="B672" s="83"/>
      <c r="C672" s="84"/>
      <c r="D672" s="85"/>
      <c r="E672" s="85"/>
      <c r="F672" s="83"/>
      <c r="G672" s="86"/>
      <c r="H672" s="24"/>
      <c r="I672" s="24"/>
      <c r="J672" s="24"/>
      <c r="K672" s="24"/>
      <c r="L672" s="24"/>
      <c r="M672" s="24"/>
      <c r="N672" s="24"/>
      <c r="O672" s="24"/>
      <c r="P672" s="24"/>
      <c r="Q672" s="24"/>
      <c r="R672" s="24"/>
      <c r="S672" s="24"/>
      <c r="T672" s="24"/>
      <c r="U672" s="24"/>
      <c r="V672" s="24"/>
      <c r="W672" s="24"/>
    </row>
    <row r="673" spans="1:23" s="25" customFormat="1" ht="17">
      <c r="A673" s="77" t="str">
        <f>'Initiative Basics'!C13</f>
        <v>K</v>
      </c>
      <c r="B673" s="96"/>
      <c r="C673" s="97"/>
      <c r="D673" s="98"/>
      <c r="E673" s="98"/>
      <c r="F673" s="96"/>
      <c r="G673" s="99"/>
      <c r="H673" s="24"/>
      <c r="I673" s="24"/>
      <c r="J673" s="24"/>
      <c r="K673" s="24"/>
      <c r="L673" s="24"/>
      <c r="M673" s="24"/>
      <c r="N673" s="24"/>
      <c r="O673" s="24"/>
      <c r="P673" s="24"/>
      <c r="Q673" s="24"/>
      <c r="R673" s="24"/>
      <c r="S673" s="24"/>
      <c r="T673" s="24"/>
      <c r="U673" s="24"/>
      <c r="V673" s="24"/>
      <c r="W673" s="24"/>
    </row>
    <row r="674" spans="1:23" s="25" customFormat="1" ht="17">
      <c r="A674" s="82" t="str">
        <f>'Initiative Basics'!C14</f>
        <v>L</v>
      </c>
      <c r="B674" s="83"/>
      <c r="C674" s="84"/>
      <c r="D674" s="85"/>
      <c r="E674" s="85"/>
      <c r="F674" s="83"/>
      <c r="G674" s="86"/>
      <c r="H674" s="24"/>
      <c r="I674" s="24"/>
      <c r="J674" s="24"/>
      <c r="K674" s="24"/>
      <c r="L674" s="24"/>
      <c r="M674" s="24"/>
      <c r="N674" s="24"/>
      <c r="O674" s="24"/>
      <c r="P674" s="24"/>
      <c r="Q674" s="24"/>
      <c r="R674" s="24"/>
      <c r="S674" s="24"/>
      <c r="T674" s="24"/>
      <c r="U674" s="24"/>
      <c r="V674" s="24"/>
      <c r="W674" s="24"/>
    </row>
    <row r="675" spans="1:23" s="25" customFormat="1" ht="17">
      <c r="A675" s="77" t="str">
        <f>'Initiative Basics'!C15</f>
        <v>M</v>
      </c>
      <c r="B675" s="96"/>
      <c r="C675" s="97"/>
      <c r="D675" s="98"/>
      <c r="E675" s="98"/>
      <c r="F675" s="96"/>
      <c r="G675" s="99"/>
      <c r="H675" s="24"/>
      <c r="I675" s="24"/>
      <c r="J675" s="24"/>
      <c r="K675" s="24"/>
      <c r="L675" s="24"/>
      <c r="M675" s="24"/>
      <c r="N675" s="24"/>
      <c r="O675" s="24"/>
      <c r="P675" s="24"/>
      <c r="Q675" s="24"/>
      <c r="R675" s="24"/>
      <c r="S675" s="24"/>
      <c r="T675" s="24"/>
      <c r="U675" s="24"/>
      <c r="V675" s="24"/>
      <c r="W675" s="24"/>
    </row>
    <row r="676" spans="1:23" s="25" customFormat="1" ht="17">
      <c r="A676" s="82" t="str">
        <f>'Initiative Basics'!C16</f>
        <v>N</v>
      </c>
      <c r="B676" s="83"/>
      <c r="C676" s="84"/>
      <c r="D676" s="85"/>
      <c r="E676" s="85"/>
      <c r="F676" s="83"/>
      <c r="G676" s="86"/>
      <c r="H676" s="24"/>
      <c r="I676" s="24"/>
      <c r="J676" s="24"/>
      <c r="K676" s="24"/>
      <c r="L676" s="24"/>
      <c r="M676" s="24"/>
      <c r="N676" s="24"/>
      <c r="O676" s="24"/>
      <c r="P676" s="24"/>
      <c r="Q676" s="24"/>
      <c r="R676" s="24"/>
      <c r="S676" s="24"/>
      <c r="T676" s="24"/>
      <c r="U676" s="24"/>
      <c r="V676" s="24"/>
      <c r="W676" s="24"/>
    </row>
    <row r="677" spans="1:23" s="25" customFormat="1" ht="17">
      <c r="A677" s="77" t="str">
        <f>'Initiative Basics'!C17</f>
        <v>O</v>
      </c>
      <c r="B677" s="96"/>
      <c r="C677" s="97"/>
      <c r="D677" s="98"/>
      <c r="E677" s="98"/>
      <c r="F677" s="96"/>
      <c r="G677" s="99"/>
      <c r="H677" s="24"/>
      <c r="I677" s="24"/>
      <c r="J677" s="24"/>
      <c r="K677" s="24"/>
      <c r="L677" s="24"/>
      <c r="M677" s="24"/>
      <c r="N677" s="24"/>
      <c r="O677" s="24"/>
      <c r="P677" s="24"/>
      <c r="Q677" s="24"/>
      <c r="R677" s="24"/>
      <c r="S677" s="24"/>
      <c r="T677" s="24"/>
      <c r="U677" s="24"/>
      <c r="V677" s="24"/>
      <c r="W677" s="24"/>
    </row>
    <row r="678" spans="1:23" s="25" customFormat="1" ht="17">
      <c r="A678" s="82" t="str">
        <f>'Initiative Basics'!C18</f>
        <v>P</v>
      </c>
      <c r="B678" s="83"/>
      <c r="C678" s="84"/>
      <c r="D678" s="85"/>
      <c r="E678" s="85"/>
      <c r="F678" s="83"/>
      <c r="G678" s="86"/>
      <c r="H678" s="24"/>
      <c r="I678" s="24"/>
      <c r="J678" s="24"/>
      <c r="K678" s="24"/>
      <c r="L678" s="24"/>
      <c r="M678" s="24"/>
      <c r="N678" s="24"/>
      <c r="O678" s="24"/>
      <c r="P678" s="24"/>
      <c r="Q678" s="24"/>
      <c r="R678" s="24"/>
      <c r="S678" s="24"/>
      <c r="T678" s="24"/>
      <c r="U678" s="24"/>
      <c r="V678" s="24"/>
      <c r="W678" s="24"/>
    </row>
    <row r="679" spans="1:23" s="25" customFormat="1" ht="17">
      <c r="A679" s="77" t="str">
        <f>'Initiative Basics'!C19</f>
        <v>Q</v>
      </c>
      <c r="B679" s="96"/>
      <c r="C679" s="97"/>
      <c r="D679" s="98"/>
      <c r="E679" s="98"/>
      <c r="F679" s="96"/>
      <c r="G679" s="99"/>
      <c r="H679" s="24"/>
      <c r="I679" s="24"/>
      <c r="J679" s="24"/>
      <c r="K679" s="24"/>
      <c r="L679" s="24"/>
      <c r="M679" s="24"/>
      <c r="N679" s="24"/>
      <c r="O679" s="24"/>
      <c r="P679" s="24"/>
      <c r="Q679" s="24"/>
      <c r="R679" s="24"/>
      <c r="S679" s="24"/>
      <c r="T679" s="24"/>
      <c r="U679" s="24"/>
      <c r="V679" s="24"/>
      <c r="W679" s="24"/>
    </row>
    <row r="680" spans="1:23" s="25" customFormat="1" ht="17">
      <c r="A680" s="82" t="str">
        <f>'Initiative Basics'!C20</f>
        <v>R</v>
      </c>
      <c r="B680" s="83"/>
      <c r="C680" s="84"/>
      <c r="D680" s="85"/>
      <c r="E680" s="85"/>
      <c r="F680" s="83"/>
      <c r="G680" s="86"/>
      <c r="H680" s="24"/>
      <c r="I680" s="24"/>
      <c r="J680" s="24"/>
      <c r="K680" s="24"/>
      <c r="L680" s="24"/>
      <c r="M680" s="24"/>
      <c r="N680" s="24"/>
      <c r="O680" s="24"/>
      <c r="P680" s="24"/>
      <c r="Q680" s="24"/>
      <c r="R680" s="24"/>
      <c r="S680" s="24"/>
      <c r="T680" s="24"/>
      <c r="U680" s="24"/>
      <c r="V680" s="24"/>
      <c r="W680" s="24"/>
    </row>
    <row r="681" spans="1:23" s="25" customFormat="1" ht="17">
      <c r="A681" s="77" t="str">
        <f>'Initiative Basics'!C21</f>
        <v>S</v>
      </c>
      <c r="B681" s="96"/>
      <c r="C681" s="97"/>
      <c r="D681" s="98"/>
      <c r="E681" s="98"/>
      <c r="F681" s="96"/>
      <c r="G681" s="99"/>
      <c r="H681" s="24"/>
      <c r="I681" s="24"/>
      <c r="J681" s="24"/>
      <c r="K681" s="24"/>
      <c r="L681" s="24"/>
      <c r="M681" s="24"/>
      <c r="N681" s="24"/>
      <c r="O681" s="24"/>
      <c r="P681" s="24"/>
      <c r="Q681" s="24"/>
      <c r="R681" s="24"/>
      <c r="S681" s="24"/>
      <c r="T681" s="24"/>
      <c r="U681" s="24"/>
      <c r="V681" s="24"/>
      <c r="W681" s="24"/>
    </row>
    <row r="682" spans="1:23" s="25" customFormat="1" ht="17">
      <c r="A682" s="82" t="str">
        <f>'Initiative Basics'!C22</f>
        <v>T</v>
      </c>
      <c r="B682" s="83"/>
      <c r="C682" s="84"/>
      <c r="D682" s="85"/>
      <c r="E682" s="85"/>
      <c r="F682" s="83"/>
      <c r="G682" s="86"/>
      <c r="H682" s="24"/>
      <c r="I682" s="24"/>
      <c r="J682" s="24"/>
      <c r="K682" s="24"/>
      <c r="L682" s="24"/>
      <c r="M682" s="24"/>
      <c r="N682" s="24"/>
      <c r="O682" s="24"/>
      <c r="P682" s="24"/>
      <c r="Q682" s="24"/>
      <c r="R682" s="24"/>
      <c r="S682" s="24"/>
      <c r="T682" s="24"/>
      <c r="U682" s="24"/>
      <c r="V682" s="24"/>
      <c r="W682" s="24"/>
    </row>
    <row r="683" spans="1:23" s="25" customFormat="1" ht="17">
      <c r="A683" s="77" t="str">
        <f>'Initiative Basics'!C23</f>
        <v>U</v>
      </c>
      <c r="B683" s="96"/>
      <c r="C683" s="97"/>
      <c r="D683" s="98"/>
      <c r="E683" s="98"/>
      <c r="F683" s="96"/>
      <c r="G683" s="99"/>
      <c r="H683" s="24"/>
      <c r="I683" s="24"/>
      <c r="J683" s="24"/>
      <c r="K683" s="24"/>
      <c r="L683" s="24"/>
      <c r="M683" s="24"/>
      <c r="N683" s="24"/>
      <c r="O683" s="24"/>
      <c r="P683" s="24"/>
      <c r="Q683" s="24"/>
      <c r="R683" s="24"/>
      <c r="S683" s="24"/>
      <c r="T683" s="24"/>
      <c r="U683" s="24"/>
      <c r="V683" s="24"/>
      <c r="W683" s="24"/>
    </row>
    <row r="684" spans="1:23" s="25" customFormat="1" ht="17">
      <c r="A684" s="82" t="str">
        <f>'Initiative Basics'!C24</f>
        <v>V</v>
      </c>
      <c r="B684" s="83"/>
      <c r="C684" s="84"/>
      <c r="D684" s="85"/>
      <c r="E684" s="85"/>
      <c r="F684" s="83"/>
      <c r="G684" s="86"/>
      <c r="H684" s="24"/>
      <c r="I684" s="24"/>
      <c r="J684" s="24"/>
      <c r="K684" s="24"/>
      <c r="L684" s="24"/>
      <c r="M684" s="24"/>
      <c r="N684" s="24"/>
      <c r="O684" s="24"/>
      <c r="P684" s="24"/>
      <c r="Q684" s="24"/>
      <c r="R684" s="24"/>
      <c r="S684" s="24"/>
      <c r="T684" s="24"/>
      <c r="U684" s="24"/>
      <c r="V684" s="24"/>
      <c r="W684" s="24"/>
    </row>
    <row r="685" spans="1:23" s="25" customFormat="1" ht="17">
      <c r="A685" s="77" t="str">
        <f>'Initiative Basics'!C25</f>
        <v>W</v>
      </c>
      <c r="B685" s="96"/>
      <c r="C685" s="97"/>
      <c r="D685" s="98"/>
      <c r="E685" s="98"/>
      <c r="F685" s="96"/>
      <c r="G685" s="99"/>
      <c r="H685" s="24"/>
      <c r="I685" s="24"/>
      <c r="J685" s="24"/>
      <c r="K685" s="24"/>
      <c r="L685" s="24"/>
      <c r="M685" s="24"/>
      <c r="N685" s="24"/>
      <c r="O685" s="24"/>
      <c r="P685" s="24"/>
      <c r="Q685" s="24"/>
      <c r="R685" s="24"/>
      <c r="S685" s="24"/>
      <c r="T685" s="24"/>
      <c r="U685" s="24"/>
      <c r="V685" s="24"/>
      <c r="W685" s="24"/>
    </row>
    <row r="686" spans="1:23" s="25" customFormat="1" ht="17">
      <c r="A686" s="82" t="str">
        <f>'Initiative Basics'!C26</f>
        <v>X</v>
      </c>
      <c r="B686" s="83"/>
      <c r="C686" s="84"/>
      <c r="D686" s="85"/>
      <c r="E686" s="85"/>
      <c r="F686" s="83"/>
      <c r="G686" s="86"/>
      <c r="H686" s="24"/>
      <c r="I686" s="24"/>
      <c r="J686" s="24"/>
      <c r="K686" s="24"/>
      <c r="L686" s="24"/>
      <c r="M686" s="24"/>
      <c r="N686" s="24"/>
      <c r="O686" s="24"/>
      <c r="P686" s="24"/>
      <c r="Q686" s="24"/>
      <c r="R686" s="24"/>
      <c r="S686" s="24"/>
      <c r="T686" s="24"/>
      <c r="U686" s="24"/>
      <c r="V686" s="24"/>
      <c r="W686" s="24"/>
    </row>
    <row r="687" spans="1:23" s="25" customFormat="1" ht="17">
      <c r="A687" s="77" t="str">
        <f>'Initiative Basics'!C27</f>
        <v>Y</v>
      </c>
      <c r="B687" s="96"/>
      <c r="C687" s="97"/>
      <c r="D687" s="98"/>
      <c r="E687" s="98"/>
      <c r="F687" s="96"/>
      <c r="G687" s="99"/>
      <c r="H687" s="24"/>
      <c r="I687" s="24"/>
      <c r="J687" s="24"/>
      <c r="K687" s="24"/>
      <c r="L687" s="24"/>
      <c r="M687" s="24"/>
      <c r="N687" s="24"/>
      <c r="O687" s="24"/>
      <c r="P687" s="24"/>
      <c r="Q687" s="24"/>
      <c r="R687" s="24"/>
      <c r="S687" s="24"/>
      <c r="T687" s="24"/>
      <c r="U687" s="24"/>
      <c r="V687" s="24"/>
      <c r="W687" s="24"/>
    </row>
    <row r="688" spans="1:23" s="25" customFormat="1" ht="17">
      <c r="A688" s="82" t="str">
        <f>'Initiative Basics'!C28</f>
        <v>Z</v>
      </c>
      <c r="B688" s="83"/>
      <c r="C688" s="84"/>
      <c r="D688" s="85"/>
      <c r="E688" s="85"/>
      <c r="F688" s="83"/>
      <c r="G688" s="86"/>
      <c r="H688" s="24"/>
      <c r="I688" s="24"/>
      <c r="J688" s="24"/>
      <c r="K688" s="24"/>
      <c r="L688" s="24"/>
      <c r="M688" s="24"/>
      <c r="N688" s="24"/>
      <c r="O688" s="24"/>
      <c r="P688" s="24"/>
      <c r="Q688" s="24"/>
      <c r="R688" s="24"/>
      <c r="S688" s="24"/>
      <c r="T688" s="24"/>
      <c r="U688" s="24"/>
      <c r="V688" s="24"/>
      <c r="W688" s="24"/>
    </row>
    <row r="689" spans="1:23" s="25" customFormat="1" ht="17">
      <c r="A689" s="77">
        <f>'Initiative Basics'!C29</f>
        <v>0</v>
      </c>
      <c r="B689" s="96"/>
      <c r="C689" s="97"/>
      <c r="D689" s="98"/>
      <c r="E689" s="98"/>
      <c r="F689" s="96"/>
      <c r="G689" s="99"/>
      <c r="H689" s="24"/>
      <c r="I689" s="24"/>
      <c r="J689" s="24"/>
      <c r="K689" s="24"/>
      <c r="L689" s="24"/>
      <c r="M689" s="24"/>
      <c r="N689" s="24"/>
      <c r="O689" s="24"/>
      <c r="P689" s="24"/>
      <c r="Q689" s="24"/>
      <c r="R689" s="24"/>
      <c r="S689" s="24"/>
      <c r="T689" s="24"/>
      <c r="U689" s="24"/>
      <c r="V689" s="24"/>
      <c r="W689" s="24"/>
    </row>
    <row r="690" spans="1:23" s="25" customFormat="1" ht="17">
      <c r="A690" s="82">
        <f>'Initiative Basics'!C30</f>
        <v>0</v>
      </c>
      <c r="B690" s="83"/>
      <c r="C690" s="84"/>
      <c r="D690" s="85"/>
      <c r="E690" s="85"/>
      <c r="F690" s="83"/>
      <c r="G690" s="86"/>
      <c r="H690" s="24"/>
      <c r="I690" s="24"/>
      <c r="J690" s="24"/>
      <c r="K690" s="24"/>
      <c r="L690" s="24"/>
      <c r="M690" s="24"/>
      <c r="N690" s="24"/>
      <c r="O690" s="24"/>
      <c r="P690" s="24"/>
      <c r="Q690" s="24"/>
      <c r="R690" s="24"/>
      <c r="S690" s="24"/>
      <c r="T690" s="24"/>
      <c r="U690" s="24"/>
      <c r="V690" s="24"/>
      <c r="W690" s="24"/>
    </row>
    <row r="691" spans="1:23" s="25" customFormat="1" ht="17">
      <c r="A691" s="77">
        <f>'Initiative Basics'!C31</f>
        <v>0</v>
      </c>
      <c r="B691" s="96"/>
      <c r="C691" s="97"/>
      <c r="D691" s="98"/>
      <c r="E691" s="98"/>
      <c r="F691" s="96"/>
      <c r="G691" s="99"/>
      <c r="H691" s="24"/>
      <c r="I691" s="24"/>
      <c r="J691" s="24"/>
      <c r="K691" s="24"/>
      <c r="L691" s="24"/>
      <c r="M691" s="24"/>
      <c r="N691" s="24"/>
      <c r="O691" s="24"/>
      <c r="P691" s="24"/>
      <c r="Q691" s="24"/>
      <c r="R691" s="24"/>
      <c r="S691" s="24"/>
      <c r="T691" s="24"/>
      <c r="U691" s="24"/>
      <c r="V691" s="24"/>
      <c r="W691" s="24"/>
    </row>
    <row r="692" spans="1:23" s="25" customFormat="1" ht="17">
      <c r="A692" s="82">
        <f>'Initiative Basics'!C32</f>
        <v>0</v>
      </c>
      <c r="B692" s="83"/>
      <c r="C692" s="84"/>
      <c r="D692" s="85"/>
      <c r="E692" s="85"/>
      <c r="F692" s="83"/>
      <c r="G692" s="86"/>
      <c r="H692" s="24"/>
      <c r="I692" s="24"/>
      <c r="J692" s="24"/>
      <c r="K692" s="24"/>
      <c r="L692" s="24"/>
      <c r="M692" s="24"/>
      <c r="N692" s="24"/>
      <c r="O692" s="24"/>
      <c r="P692" s="24"/>
      <c r="Q692" s="24"/>
      <c r="R692" s="24"/>
      <c r="S692" s="24"/>
      <c r="T692" s="24"/>
      <c r="U692" s="24"/>
      <c r="V692" s="24"/>
      <c r="W692" s="24"/>
    </row>
    <row r="693" spans="1:23" s="25" customFormat="1" ht="17">
      <c r="A693" s="77">
        <f>'Initiative Basics'!C33</f>
        <v>0</v>
      </c>
      <c r="B693" s="96"/>
      <c r="C693" s="97"/>
      <c r="D693" s="98"/>
      <c r="E693" s="98"/>
      <c r="F693" s="96"/>
      <c r="G693" s="99"/>
      <c r="H693" s="24"/>
      <c r="I693" s="24"/>
      <c r="J693" s="24"/>
      <c r="K693" s="24"/>
      <c r="L693" s="24"/>
      <c r="M693" s="24"/>
      <c r="N693" s="24"/>
      <c r="O693" s="24"/>
      <c r="P693" s="24"/>
      <c r="Q693" s="24"/>
      <c r="R693" s="24"/>
      <c r="S693" s="24"/>
      <c r="T693" s="24"/>
      <c r="U693" s="24"/>
      <c r="V693" s="24"/>
      <c r="W693" s="24"/>
    </row>
    <row r="694" spans="1:23" s="25" customFormat="1" ht="17">
      <c r="A694" s="82">
        <f>'Initiative Basics'!C34</f>
        <v>0</v>
      </c>
      <c r="B694" s="83"/>
      <c r="C694" s="84"/>
      <c r="D694" s="85"/>
      <c r="E694" s="85"/>
      <c r="F694" s="83"/>
      <c r="G694" s="86"/>
      <c r="H694" s="24"/>
      <c r="I694" s="24"/>
      <c r="J694" s="24"/>
      <c r="K694" s="24"/>
      <c r="L694" s="24"/>
      <c r="M694" s="24"/>
      <c r="N694" s="24"/>
      <c r="O694" s="24"/>
      <c r="P694" s="24"/>
      <c r="Q694" s="24"/>
      <c r="R694" s="24"/>
      <c r="S694" s="24"/>
      <c r="T694" s="24"/>
      <c r="U694" s="24"/>
      <c r="V694" s="24"/>
      <c r="W694" s="24"/>
    </row>
    <row r="695" spans="1:23" s="25" customFormat="1" ht="17">
      <c r="A695" s="77">
        <f>'Initiative Basics'!C35</f>
        <v>0</v>
      </c>
      <c r="B695" s="96"/>
      <c r="C695" s="97"/>
      <c r="D695" s="98"/>
      <c r="E695" s="98"/>
      <c r="F695" s="96"/>
      <c r="G695" s="99"/>
      <c r="H695" s="24"/>
      <c r="I695" s="24"/>
      <c r="J695" s="24"/>
      <c r="K695" s="24"/>
      <c r="L695" s="24"/>
      <c r="M695" s="24"/>
      <c r="N695" s="24"/>
      <c r="O695" s="24"/>
      <c r="P695" s="24"/>
      <c r="Q695" s="24"/>
      <c r="R695" s="24"/>
      <c r="S695" s="24"/>
      <c r="T695" s="24"/>
      <c r="U695" s="24"/>
      <c r="V695" s="24"/>
      <c r="W695" s="24"/>
    </row>
    <row r="696" spans="1:23" s="25" customFormat="1" ht="17">
      <c r="A696" s="82">
        <f>'Initiative Basics'!C36</f>
        <v>0</v>
      </c>
      <c r="B696" s="83"/>
      <c r="C696" s="84"/>
      <c r="D696" s="85"/>
      <c r="E696" s="85"/>
      <c r="F696" s="83"/>
      <c r="G696" s="86"/>
      <c r="H696" s="24"/>
      <c r="I696" s="24"/>
      <c r="J696" s="24"/>
      <c r="K696" s="24"/>
      <c r="L696" s="24"/>
      <c r="M696" s="24"/>
      <c r="N696" s="24"/>
      <c r="O696" s="24"/>
      <c r="P696" s="24"/>
      <c r="Q696" s="24"/>
      <c r="R696" s="24"/>
      <c r="S696" s="24"/>
      <c r="T696" s="24"/>
      <c r="U696" s="24"/>
      <c r="V696" s="24"/>
      <c r="W696" s="24"/>
    </row>
    <row r="697" spans="1:23" ht="17">
      <c r="A697" s="77">
        <f>'Initiative Basics'!C37</f>
        <v>0</v>
      </c>
      <c r="B697" s="96"/>
      <c r="C697" s="97"/>
      <c r="D697" s="98"/>
      <c r="E697" s="98"/>
      <c r="F697" s="96"/>
      <c r="G697" s="99"/>
    </row>
    <row r="698" spans="1:23" s="25" customFormat="1" ht="17">
      <c r="A698" s="82">
        <f>'Initiative Basics'!C38</f>
        <v>0</v>
      </c>
      <c r="B698" s="83"/>
      <c r="C698" s="84"/>
      <c r="D698" s="85"/>
      <c r="E698" s="85"/>
      <c r="F698" s="83"/>
      <c r="G698" s="86"/>
      <c r="H698" s="24"/>
      <c r="I698" s="24"/>
      <c r="J698" s="24"/>
      <c r="K698" s="24"/>
      <c r="L698" s="24"/>
      <c r="M698" s="24"/>
      <c r="N698" s="24"/>
      <c r="O698" s="24"/>
      <c r="P698" s="24"/>
      <c r="Q698" s="24"/>
      <c r="R698" s="24"/>
      <c r="S698" s="24"/>
      <c r="T698" s="24"/>
      <c r="U698" s="24"/>
      <c r="V698" s="24"/>
      <c r="W698" s="24"/>
    </row>
    <row r="699" spans="1:23" ht="17">
      <c r="A699" s="77">
        <f>'Initiative Basics'!C39</f>
        <v>0</v>
      </c>
      <c r="B699" s="96"/>
      <c r="C699" s="97"/>
      <c r="D699" s="98"/>
      <c r="E699" s="98"/>
      <c r="F699" s="96"/>
      <c r="G699" s="99"/>
    </row>
    <row r="700" spans="1:23" s="25" customFormat="1" ht="17">
      <c r="A700" s="82">
        <f>'Initiative Basics'!C40</f>
        <v>0</v>
      </c>
      <c r="B700" s="83"/>
      <c r="C700" s="84"/>
      <c r="D700" s="85"/>
      <c r="E700" s="85"/>
      <c r="F700" s="83"/>
      <c r="G700" s="86"/>
      <c r="H700" s="24"/>
      <c r="I700" s="24"/>
      <c r="J700" s="24"/>
      <c r="K700" s="24"/>
      <c r="L700" s="24"/>
      <c r="M700" s="24"/>
      <c r="N700" s="24"/>
      <c r="O700" s="24"/>
      <c r="P700" s="24"/>
      <c r="Q700" s="24"/>
      <c r="R700" s="24"/>
      <c r="S700" s="24"/>
      <c r="T700" s="24"/>
      <c r="U700" s="24"/>
      <c r="V700" s="24"/>
      <c r="W700" s="24"/>
    </row>
    <row r="701" spans="1:23" ht="17">
      <c r="A701" s="77">
        <f>'Initiative Basics'!C41</f>
        <v>0</v>
      </c>
      <c r="B701" s="96"/>
      <c r="C701" s="97"/>
      <c r="D701" s="98"/>
      <c r="E701" s="98"/>
      <c r="F701" s="96"/>
      <c r="G701" s="99"/>
    </row>
    <row r="702" spans="1:23" ht="17">
      <c r="A702" s="82">
        <f>'Initiative Basics'!C42</f>
        <v>0</v>
      </c>
      <c r="B702" s="83"/>
      <c r="C702" s="84"/>
      <c r="D702" s="85"/>
      <c r="E702" s="85"/>
      <c r="F702" s="83"/>
      <c r="G702" s="86"/>
    </row>
    <row r="703" spans="1:23" ht="18" thickBot="1">
      <c r="A703" s="72" t="s">
        <v>11</v>
      </c>
      <c r="B703" s="73">
        <f t="shared" ref="B703:G703" si="25">SUM(B663:B702)</f>
        <v>0</v>
      </c>
      <c r="C703" s="74">
        <f t="shared" si="25"/>
        <v>0</v>
      </c>
      <c r="D703" s="115">
        <f t="shared" si="25"/>
        <v>0</v>
      </c>
      <c r="E703" s="115">
        <f t="shared" si="25"/>
        <v>0</v>
      </c>
      <c r="F703" s="108">
        <f t="shared" si="25"/>
        <v>0</v>
      </c>
      <c r="G703" s="109">
        <f t="shared" si="25"/>
        <v>0</v>
      </c>
    </row>
    <row r="704" spans="1:23" ht="19" thickTop="1" thickBot="1">
      <c r="A704" s="75" t="s">
        <v>9</v>
      </c>
      <c r="B704" s="217">
        <f>SUM(B663:C702)</f>
        <v>0</v>
      </c>
      <c r="C704" s="218"/>
      <c r="D704" s="219">
        <f>SUM(D663:E702)</f>
        <v>0</v>
      </c>
      <c r="E704" s="219"/>
      <c r="F704" s="220">
        <f>SUM(F663:G702)</f>
        <v>0</v>
      </c>
      <c r="G704" s="221"/>
    </row>
    <row r="705" spans="1:7" ht="18" thickBot="1">
      <c r="A705" s="103"/>
      <c r="B705" s="104"/>
      <c r="C705" s="104"/>
      <c r="D705" s="105"/>
      <c r="E705" s="103"/>
      <c r="F705" s="103"/>
      <c r="G705" s="103"/>
    </row>
    <row r="706" spans="1:7" ht="17">
      <c r="A706" s="76" t="s">
        <v>78</v>
      </c>
      <c r="B706" s="222" t="str">
        <f>'Initiative Basics'!A18</f>
        <v>P</v>
      </c>
      <c r="C706" s="223"/>
      <c r="D706" s="223"/>
      <c r="E706" s="223"/>
      <c r="F706" s="223"/>
      <c r="G706" s="224"/>
    </row>
    <row r="707" spans="1:7" ht="17">
      <c r="A707" s="210" t="s">
        <v>2</v>
      </c>
      <c r="B707" s="212" t="s">
        <v>104</v>
      </c>
      <c r="C707" s="213"/>
      <c r="D707" s="214" t="s">
        <v>105</v>
      </c>
      <c r="E707" s="214"/>
      <c r="F707" s="215" t="s">
        <v>106</v>
      </c>
      <c r="G707" s="216"/>
    </row>
    <row r="708" spans="1:7" ht="18">
      <c r="A708" s="211"/>
      <c r="B708" s="49" t="s">
        <v>7</v>
      </c>
      <c r="C708" s="50" t="s">
        <v>4</v>
      </c>
      <c r="D708" s="116" t="s">
        <v>8</v>
      </c>
      <c r="E708" s="116" t="s">
        <v>4</v>
      </c>
      <c r="F708" s="106" t="s">
        <v>8</v>
      </c>
      <c r="G708" s="107" t="s">
        <v>4</v>
      </c>
    </row>
    <row r="709" spans="1:7" ht="17">
      <c r="A709" s="77" t="str">
        <f>'Initiative Basics'!C3</f>
        <v>A</v>
      </c>
      <c r="B709" s="78"/>
      <c r="C709" s="79"/>
      <c r="D709" s="93"/>
      <c r="E709" s="93"/>
      <c r="F709" s="94"/>
      <c r="G709" s="95"/>
    </row>
    <row r="710" spans="1:7" ht="17">
      <c r="A710" s="82" t="str">
        <f>'Initiative Basics'!C4</f>
        <v>B</v>
      </c>
      <c r="B710" s="83"/>
      <c r="C710" s="84"/>
      <c r="D710" s="85"/>
      <c r="E710" s="85"/>
      <c r="F710" s="83"/>
      <c r="G710" s="86"/>
    </row>
    <row r="711" spans="1:7" ht="17">
      <c r="A711" s="77" t="str">
        <f>'Initiative Basics'!C5</f>
        <v>C</v>
      </c>
      <c r="B711" s="78"/>
      <c r="C711" s="79"/>
      <c r="D711" s="93"/>
      <c r="E711" s="93"/>
      <c r="F711" s="78"/>
      <c r="G711" s="95"/>
    </row>
    <row r="712" spans="1:7" ht="17">
      <c r="A712" s="82" t="str">
        <f>'Initiative Basics'!C6</f>
        <v>D</v>
      </c>
      <c r="B712" s="83"/>
      <c r="C712" s="84"/>
      <c r="D712" s="85"/>
      <c r="E712" s="85"/>
      <c r="F712" s="83"/>
      <c r="G712" s="86"/>
    </row>
    <row r="713" spans="1:7" ht="17">
      <c r="A713" s="77" t="str">
        <f>'Initiative Basics'!C7</f>
        <v>E</v>
      </c>
      <c r="B713" s="78"/>
      <c r="C713" s="79"/>
      <c r="D713" s="93"/>
      <c r="E713" s="93"/>
      <c r="F713" s="78"/>
      <c r="G713" s="95"/>
    </row>
    <row r="714" spans="1:7" ht="17">
      <c r="A714" s="82" t="str">
        <f>'Initiative Basics'!C8</f>
        <v>F</v>
      </c>
      <c r="B714" s="83"/>
      <c r="C714" s="84"/>
      <c r="D714" s="85"/>
      <c r="E714" s="85"/>
      <c r="F714" s="83"/>
      <c r="G714" s="86"/>
    </row>
    <row r="715" spans="1:7" ht="17">
      <c r="A715" s="77" t="str">
        <f>'Initiative Basics'!C9</f>
        <v>G</v>
      </c>
      <c r="B715" s="78"/>
      <c r="C715" s="79"/>
      <c r="D715" s="93"/>
      <c r="E715" s="93"/>
      <c r="F715" s="78"/>
      <c r="G715" s="95"/>
    </row>
    <row r="716" spans="1:7" ht="17">
      <c r="A716" s="82" t="str">
        <f>'Initiative Basics'!C10</f>
        <v>H</v>
      </c>
      <c r="B716" s="83"/>
      <c r="C716" s="84"/>
      <c r="D716" s="85"/>
      <c r="E716" s="85"/>
      <c r="F716" s="83"/>
      <c r="G716" s="86"/>
    </row>
    <row r="717" spans="1:7" ht="17">
      <c r="A717" s="77" t="str">
        <f>'Initiative Basics'!C11</f>
        <v>I</v>
      </c>
      <c r="B717" s="78"/>
      <c r="C717" s="79"/>
      <c r="D717" s="93"/>
      <c r="E717" s="93"/>
      <c r="F717" s="78"/>
      <c r="G717" s="95"/>
    </row>
    <row r="718" spans="1:7" ht="17">
      <c r="A718" s="82" t="str">
        <f>'Initiative Basics'!C12</f>
        <v>J</v>
      </c>
      <c r="B718" s="83"/>
      <c r="C718" s="84"/>
      <c r="D718" s="85"/>
      <c r="E718" s="85"/>
      <c r="F718" s="83"/>
      <c r="G718" s="86"/>
    </row>
    <row r="719" spans="1:7" ht="17">
      <c r="A719" s="77" t="str">
        <f>'Initiative Basics'!C13</f>
        <v>K</v>
      </c>
      <c r="B719" s="78"/>
      <c r="C719" s="79"/>
      <c r="D719" s="93"/>
      <c r="E719" s="93"/>
      <c r="F719" s="78"/>
      <c r="G719" s="95"/>
    </row>
    <row r="720" spans="1:7" ht="17">
      <c r="A720" s="82" t="str">
        <f>'Initiative Basics'!C14</f>
        <v>L</v>
      </c>
      <c r="B720" s="83"/>
      <c r="C720" s="84"/>
      <c r="D720" s="85"/>
      <c r="E720" s="85"/>
      <c r="F720" s="83"/>
      <c r="G720" s="86"/>
    </row>
    <row r="721" spans="1:7" ht="17">
      <c r="A721" s="77" t="str">
        <f>'Initiative Basics'!C15</f>
        <v>M</v>
      </c>
      <c r="B721" s="78"/>
      <c r="C721" s="79"/>
      <c r="D721" s="93"/>
      <c r="E721" s="93"/>
      <c r="F721" s="78"/>
      <c r="G721" s="95"/>
    </row>
    <row r="722" spans="1:7" ht="17">
      <c r="A722" s="82" t="str">
        <f>'Initiative Basics'!C16</f>
        <v>N</v>
      </c>
      <c r="B722" s="83"/>
      <c r="C722" s="84"/>
      <c r="D722" s="85"/>
      <c r="E722" s="85"/>
      <c r="F722" s="83"/>
      <c r="G722" s="86"/>
    </row>
    <row r="723" spans="1:7" ht="17">
      <c r="A723" s="77" t="str">
        <f>'Initiative Basics'!C17</f>
        <v>O</v>
      </c>
      <c r="B723" s="78"/>
      <c r="C723" s="79"/>
      <c r="D723" s="93"/>
      <c r="E723" s="93"/>
      <c r="F723" s="78"/>
      <c r="G723" s="95"/>
    </row>
    <row r="724" spans="1:7" ht="17">
      <c r="A724" s="82" t="str">
        <f>'Initiative Basics'!C18</f>
        <v>P</v>
      </c>
      <c r="B724" s="83"/>
      <c r="C724" s="84"/>
      <c r="D724" s="85"/>
      <c r="E724" s="85"/>
      <c r="F724" s="83"/>
      <c r="G724" s="86"/>
    </row>
    <row r="725" spans="1:7" ht="17">
      <c r="A725" s="77" t="str">
        <f>'Initiative Basics'!C19</f>
        <v>Q</v>
      </c>
      <c r="B725" s="78"/>
      <c r="C725" s="79"/>
      <c r="D725" s="93"/>
      <c r="E725" s="93"/>
      <c r="F725" s="78"/>
      <c r="G725" s="95"/>
    </row>
    <row r="726" spans="1:7" ht="17">
      <c r="A726" s="82" t="str">
        <f>'Initiative Basics'!C20</f>
        <v>R</v>
      </c>
      <c r="B726" s="83"/>
      <c r="C726" s="84"/>
      <c r="D726" s="85"/>
      <c r="E726" s="85"/>
      <c r="F726" s="83"/>
      <c r="G726" s="86"/>
    </row>
    <row r="727" spans="1:7" ht="17">
      <c r="A727" s="77" t="str">
        <f>'Initiative Basics'!C21</f>
        <v>S</v>
      </c>
      <c r="B727" s="78"/>
      <c r="C727" s="79"/>
      <c r="D727" s="93"/>
      <c r="E727" s="93"/>
      <c r="F727" s="78"/>
      <c r="G727" s="95"/>
    </row>
    <row r="728" spans="1:7" ht="17">
      <c r="A728" s="82" t="str">
        <f>'Initiative Basics'!C22</f>
        <v>T</v>
      </c>
      <c r="B728" s="83"/>
      <c r="C728" s="84"/>
      <c r="D728" s="85"/>
      <c r="E728" s="85"/>
      <c r="F728" s="83"/>
      <c r="G728" s="86"/>
    </row>
    <row r="729" spans="1:7" ht="17">
      <c r="A729" s="77" t="str">
        <f>'Initiative Basics'!C23</f>
        <v>U</v>
      </c>
      <c r="B729" s="78"/>
      <c r="C729" s="79"/>
      <c r="D729" s="93"/>
      <c r="E729" s="93"/>
      <c r="F729" s="78"/>
      <c r="G729" s="95"/>
    </row>
    <row r="730" spans="1:7" ht="17">
      <c r="A730" s="82" t="str">
        <f>'Initiative Basics'!C24</f>
        <v>V</v>
      </c>
      <c r="B730" s="83"/>
      <c r="C730" s="84"/>
      <c r="D730" s="85"/>
      <c r="E730" s="85"/>
      <c r="F730" s="83"/>
      <c r="G730" s="86"/>
    </row>
    <row r="731" spans="1:7" ht="17">
      <c r="A731" s="77" t="str">
        <f>'Initiative Basics'!C25</f>
        <v>W</v>
      </c>
      <c r="B731" s="78"/>
      <c r="C731" s="79"/>
      <c r="D731" s="93"/>
      <c r="E731" s="93"/>
      <c r="F731" s="78"/>
      <c r="G731" s="95"/>
    </row>
    <row r="732" spans="1:7" ht="17">
      <c r="A732" s="82" t="str">
        <f>'Initiative Basics'!C26</f>
        <v>X</v>
      </c>
      <c r="B732" s="83"/>
      <c r="C732" s="84"/>
      <c r="D732" s="85"/>
      <c r="E732" s="85"/>
      <c r="F732" s="83"/>
      <c r="G732" s="86"/>
    </row>
    <row r="733" spans="1:7" ht="17">
      <c r="A733" s="77" t="str">
        <f>'Initiative Basics'!C27</f>
        <v>Y</v>
      </c>
      <c r="B733" s="78"/>
      <c r="C733" s="79"/>
      <c r="D733" s="93"/>
      <c r="E733" s="93"/>
      <c r="F733" s="78"/>
      <c r="G733" s="95"/>
    </row>
    <row r="734" spans="1:7" ht="17">
      <c r="A734" s="82" t="str">
        <f>'Initiative Basics'!C28</f>
        <v>Z</v>
      </c>
      <c r="B734" s="83"/>
      <c r="C734" s="84"/>
      <c r="D734" s="85"/>
      <c r="E734" s="85"/>
      <c r="F734" s="83"/>
      <c r="G734" s="86"/>
    </row>
    <row r="735" spans="1:7" ht="17">
      <c r="A735" s="77">
        <f>'Initiative Basics'!C29</f>
        <v>0</v>
      </c>
      <c r="B735" s="78"/>
      <c r="C735" s="79"/>
      <c r="D735" s="93"/>
      <c r="E735" s="93"/>
      <c r="F735" s="78"/>
      <c r="G735" s="95"/>
    </row>
    <row r="736" spans="1:7" ht="17">
      <c r="A736" s="82">
        <f>'Initiative Basics'!C30</f>
        <v>0</v>
      </c>
      <c r="B736" s="83"/>
      <c r="C736" s="84"/>
      <c r="D736" s="85"/>
      <c r="E736" s="85"/>
      <c r="F736" s="83"/>
      <c r="G736" s="86"/>
    </row>
    <row r="737" spans="1:7" ht="17">
      <c r="A737" s="77">
        <f>'Initiative Basics'!C31</f>
        <v>0</v>
      </c>
      <c r="B737" s="78"/>
      <c r="C737" s="79"/>
      <c r="D737" s="93"/>
      <c r="E737" s="93"/>
      <c r="F737" s="78"/>
      <c r="G737" s="95"/>
    </row>
    <row r="738" spans="1:7" ht="17">
      <c r="A738" s="82">
        <f>'Initiative Basics'!C32</f>
        <v>0</v>
      </c>
      <c r="B738" s="83"/>
      <c r="C738" s="84"/>
      <c r="D738" s="85"/>
      <c r="E738" s="85"/>
      <c r="F738" s="83"/>
      <c r="G738" s="86"/>
    </row>
    <row r="739" spans="1:7" ht="17">
      <c r="A739" s="77">
        <f>'Initiative Basics'!C33</f>
        <v>0</v>
      </c>
      <c r="B739" s="78"/>
      <c r="C739" s="79"/>
      <c r="D739" s="93"/>
      <c r="E739" s="93"/>
      <c r="F739" s="78"/>
      <c r="G739" s="95"/>
    </row>
    <row r="740" spans="1:7" ht="17">
      <c r="A740" s="82">
        <f>'Initiative Basics'!C34</f>
        <v>0</v>
      </c>
      <c r="B740" s="83"/>
      <c r="C740" s="84"/>
      <c r="D740" s="85"/>
      <c r="E740" s="85"/>
      <c r="F740" s="83"/>
      <c r="G740" s="86"/>
    </row>
    <row r="741" spans="1:7" ht="17">
      <c r="A741" s="77">
        <f>'Initiative Basics'!C35</f>
        <v>0</v>
      </c>
      <c r="B741" s="78"/>
      <c r="C741" s="79"/>
      <c r="D741" s="93"/>
      <c r="E741" s="93"/>
      <c r="F741" s="78"/>
      <c r="G741" s="95"/>
    </row>
    <row r="742" spans="1:7" ht="17">
      <c r="A742" s="82">
        <f>'Initiative Basics'!C36</f>
        <v>0</v>
      </c>
      <c r="B742" s="83"/>
      <c r="C742" s="84"/>
      <c r="D742" s="85"/>
      <c r="E742" s="85"/>
      <c r="F742" s="83"/>
      <c r="G742" s="86"/>
    </row>
    <row r="743" spans="1:7" ht="17">
      <c r="A743" s="77">
        <f>'Initiative Basics'!C37</f>
        <v>0</v>
      </c>
      <c r="B743" s="78"/>
      <c r="C743" s="79"/>
      <c r="D743" s="93"/>
      <c r="E743" s="93"/>
      <c r="F743" s="78"/>
      <c r="G743" s="95"/>
    </row>
    <row r="744" spans="1:7" ht="17">
      <c r="A744" s="82">
        <f>'Initiative Basics'!C38</f>
        <v>0</v>
      </c>
      <c r="B744" s="83"/>
      <c r="C744" s="84"/>
      <c r="D744" s="85"/>
      <c r="E744" s="85"/>
      <c r="F744" s="83"/>
      <c r="G744" s="86"/>
    </row>
    <row r="745" spans="1:7" ht="17">
      <c r="A745" s="77">
        <f>'Initiative Basics'!C39</f>
        <v>0</v>
      </c>
      <c r="B745" s="78"/>
      <c r="C745" s="79"/>
      <c r="D745" s="93"/>
      <c r="E745" s="93"/>
      <c r="F745" s="78"/>
      <c r="G745" s="95"/>
    </row>
    <row r="746" spans="1:7" ht="17">
      <c r="A746" s="82">
        <f>'Initiative Basics'!C40</f>
        <v>0</v>
      </c>
      <c r="B746" s="83"/>
      <c r="C746" s="84"/>
      <c r="D746" s="85"/>
      <c r="E746" s="85"/>
      <c r="F746" s="83"/>
      <c r="G746" s="86"/>
    </row>
    <row r="747" spans="1:7" ht="17">
      <c r="A747" s="77">
        <f>'Initiative Basics'!C41</f>
        <v>0</v>
      </c>
      <c r="B747" s="78"/>
      <c r="C747" s="79"/>
      <c r="D747" s="93"/>
      <c r="E747" s="93"/>
      <c r="F747" s="78"/>
      <c r="G747" s="95"/>
    </row>
    <row r="748" spans="1:7" ht="17">
      <c r="A748" s="82">
        <f>'Initiative Basics'!C42</f>
        <v>0</v>
      </c>
      <c r="B748" s="83"/>
      <c r="C748" s="84"/>
      <c r="D748" s="85"/>
      <c r="E748" s="85"/>
      <c r="F748" s="83"/>
      <c r="G748" s="86"/>
    </row>
    <row r="749" spans="1:7" ht="18" thickBot="1">
      <c r="A749" s="72" t="s">
        <v>11</v>
      </c>
      <c r="B749" s="73">
        <f t="shared" ref="B749:G749" si="26">SUM(B709:B748)</f>
        <v>0</v>
      </c>
      <c r="C749" s="74">
        <f t="shared" si="26"/>
        <v>0</v>
      </c>
      <c r="D749" s="115">
        <f t="shared" si="26"/>
        <v>0</v>
      </c>
      <c r="E749" s="115">
        <f t="shared" si="26"/>
        <v>0</v>
      </c>
      <c r="F749" s="108">
        <f t="shared" si="26"/>
        <v>0</v>
      </c>
      <c r="G749" s="109">
        <f t="shared" si="26"/>
        <v>0</v>
      </c>
    </row>
    <row r="750" spans="1:7" ht="19" thickTop="1" thickBot="1">
      <c r="A750" s="75" t="s">
        <v>9</v>
      </c>
      <c r="B750" s="217">
        <f>SUM(B709:C748)</f>
        <v>0</v>
      </c>
      <c r="C750" s="218"/>
      <c r="D750" s="219">
        <f>SUM(D709:E748)</f>
        <v>0</v>
      </c>
      <c r="E750" s="219"/>
      <c r="F750" s="220">
        <f>SUM(F709:G748)</f>
        <v>0</v>
      </c>
      <c r="G750" s="221"/>
    </row>
    <row r="751" spans="1:7" ht="18" thickBot="1">
      <c r="A751" s="103"/>
      <c r="B751" s="104"/>
      <c r="C751" s="104"/>
      <c r="D751" s="105"/>
      <c r="E751" s="103"/>
      <c r="F751" s="103"/>
      <c r="G751" s="103"/>
    </row>
    <row r="752" spans="1:7" ht="17">
      <c r="A752" s="76" t="s">
        <v>79</v>
      </c>
      <c r="B752" s="222" t="str">
        <f>'Initiative Basics'!A19</f>
        <v>Q</v>
      </c>
      <c r="C752" s="223"/>
      <c r="D752" s="223"/>
      <c r="E752" s="223"/>
      <c r="F752" s="223"/>
      <c r="G752" s="224"/>
    </row>
    <row r="753" spans="1:7" ht="17">
      <c r="A753" s="210" t="s">
        <v>2</v>
      </c>
      <c r="B753" s="212" t="s">
        <v>104</v>
      </c>
      <c r="C753" s="213"/>
      <c r="D753" s="214" t="s">
        <v>105</v>
      </c>
      <c r="E753" s="214"/>
      <c r="F753" s="215" t="s">
        <v>106</v>
      </c>
      <c r="G753" s="216"/>
    </row>
    <row r="754" spans="1:7" ht="18">
      <c r="A754" s="211"/>
      <c r="B754" s="49" t="s">
        <v>7</v>
      </c>
      <c r="C754" s="50" t="s">
        <v>4</v>
      </c>
      <c r="D754" s="116" t="s">
        <v>8</v>
      </c>
      <c r="E754" s="116" t="s">
        <v>4</v>
      </c>
      <c r="F754" s="106" t="s">
        <v>8</v>
      </c>
      <c r="G754" s="107" t="s">
        <v>4</v>
      </c>
    </row>
    <row r="755" spans="1:7" ht="17">
      <c r="A755" s="77" t="str">
        <f>'Initiative Basics'!C3</f>
        <v>A</v>
      </c>
      <c r="B755" s="78"/>
      <c r="C755" s="79"/>
      <c r="D755" s="93"/>
      <c r="E755" s="93"/>
      <c r="F755" s="94"/>
      <c r="G755" s="95"/>
    </row>
    <row r="756" spans="1:7" ht="17">
      <c r="A756" s="82" t="str">
        <f>'Initiative Basics'!C4</f>
        <v>B</v>
      </c>
      <c r="B756" s="83"/>
      <c r="C756" s="84"/>
      <c r="D756" s="85"/>
      <c r="E756" s="85"/>
      <c r="F756" s="83"/>
      <c r="G756" s="86"/>
    </row>
    <row r="757" spans="1:7" ht="17">
      <c r="A757" s="77" t="str">
        <f>'Initiative Basics'!C5</f>
        <v>C</v>
      </c>
      <c r="B757" s="96"/>
      <c r="C757" s="97"/>
      <c r="D757" s="98"/>
      <c r="E757" s="98"/>
      <c r="F757" s="96"/>
      <c r="G757" s="99"/>
    </row>
    <row r="758" spans="1:7" ht="17">
      <c r="A758" s="82" t="str">
        <f>'Initiative Basics'!C6</f>
        <v>D</v>
      </c>
      <c r="B758" s="83"/>
      <c r="C758" s="84"/>
      <c r="D758" s="85"/>
      <c r="E758" s="85"/>
      <c r="F758" s="83"/>
      <c r="G758" s="86"/>
    </row>
    <row r="759" spans="1:7" ht="17">
      <c r="A759" s="77" t="str">
        <f>'Initiative Basics'!C7</f>
        <v>E</v>
      </c>
      <c r="B759" s="96"/>
      <c r="C759" s="97"/>
      <c r="D759" s="98"/>
      <c r="E759" s="98"/>
      <c r="F759" s="96"/>
      <c r="G759" s="99"/>
    </row>
    <row r="760" spans="1:7" ht="17">
      <c r="A760" s="82" t="str">
        <f>'Initiative Basics'!C8</f>
        <v>F</v>
      </c>
      <c r="B760" s="83"/>
      <c r="C760" s="84"/>
      <c r="D760" s="85"/>
      <c r="E760" s="85"/>
      <c r="F760" s="83"/>
      <c r="G760" s="86"/>
    </row>
    <row r="761" spans="1:7" ht="17">
      <c r="A761" s="77" t="str">
        <f>'Initiative Basics'!C9</f>
        <v>G</v>
      </c>
      <c r="B761" s="96"/>
      <c r="C761" s="97"/>
      <c r="D761" s="98"/>
      <c r="E761" s="98"/>
      <c r="F761" s="96"/>
      <c r="G761" s="99"/>
    </row>
    <row r="762" spans="1:7" ht="17">
      <c r="A762" s="82" t="str">
        <f>'Initiative Basics'!C10</f>
        <v>H</v>
      </c>
      <c r="B762" s="83"/>
      <c r="C762" s="84"/>
      <c r="D762" s="85"/>
      <c r="E762" s="85"/>
      <c r="F762" s="83"/>
      <c r="G762" s="86"/>
    </row>
    <row r="763" spans="1:7" ht="17">
      <c r="A763" s="77" t="str">
        <f>'Initiative Basics'!C11</f>
        <v>I</v>
      </c>
      <c r="B763" s="96"/>
      <c r="C763" s="97"/>
      <c r="D763" s="98"/>
      <c r="E763" s="98"/>
      <c r="F763" s="96"/>
      <c r="G763" s="99"/>
    </row>
    <row r="764" spans="1:7" ht="17">
      <c r="A764" s="82" t="str">
        <f>'Initiative Basics'!C12</f>
        <v>J</v>
      </c>
      <c r="B764" s="83"/>
      <c r="C764" s="84"/>
      <c r="D764" s="85"/>
      <c r="E764" s="85"/>
      <c r="F764" s="83"/>
      <c r="G764" s="86"/>
    </row>
    <row r="765" spans="1:7" ht="17">
      <c r="A765" s="77" t="str">
        <f>'Initiative Basics'!C13</f>
        <v>K</v>
      </c>
      <c r="B765" s="96"/>
      <c r="C765" s="97"/>
      <c r="D765" s="98"/>
      <c r="E765" s="98"/>
      <c r="F765" s="96"/>
      <c r="G765" s="99"/>
    </row>
    <row r="766" spans="1:7" ht="17">
      <c r="A766" s="82" t="str">
        <f>'Initiative Basics'!C14</f>
        <v>L</v>
      </c>
      <c r="B766" s="83"/>
      <c r="C766" s="84"/>
      <c r="D766" s="85"/>
      <c r="E766" s="85"/>
      <c r="F766" s="83"/>
      <c r="G766" s="86"/>
    </row>
    <row r="767" spans="1:7" ht="17">
      <c r="A767" s="77" t="str">
        <f>'Initiative Basics'!C15</f>
        <v>M</v>
      </c>
      <c r="B767" s="96"/>
      <c r="C767" s="97"/>
      <c r="D767" s="98"/>
      <c r="E767" s="98"/>
      <c r="F767" s="96"/>
      <c r="G767" s="99"/>
    </row>
    <row r="768" spans="1:7" ht="17">
      <c r="A768" s="82" t="str">
        <f>'Initiative Basics'!C16</f>
        <v>N</v>
      </c>
      <c r="B768" s="83"/>
      <c r="C768" s="84"/>
      <c r="D768" s="85"/>
      <c r="E768" s="85"/>
      <c r="F768" s="83"/>
      <c r="G768" s="86"/>
    </row>
    <row r="769" spans="1:7" ht="17">
      <c r="A769" s="77" t="str">
        <f>'Initiative Basics'!C17</f>
        <v>O</v>
      </c>
      <c r="B769" s="96"/>
      <c r="C769" s="97"/>
      <c r="D769" s="98"/>
      <c r="E769" s="98"/>
      <c r="F769" s="96"/>
      <c r="G769" s="99"/>
    </row>
    <row r="770" spans="1:7" ht="17">
      <c r="A770" s="82" t="str">
        <f>'Initiative Basics'!C18</f>
        <v>P</v>
      </c>
      <c r="B770" s="83"/>
      <c r="C770" s="84"/>
      <c r="D770" s="85"/>
      <c r="E770" s="85"/>
      <c r="F770" s="83"/>
      <c r="G770" s="86"/>
    </row>
    <row r="771" spans="1:7" ht="17">
      <c r="A771" s="77" t="str">
        <f>'Initiative Basics'!C19</f>
        <v>Q</v>
      </c>
      <c r="B771" s="96"/>
      <c r="C771" s="97"/>
      <c r="D771" s="98"/>
      <c r="E771" s="98"/>
      <c r="F771" s="96"/>
      <c r="G771" s="99"/>
    </row>
    <row r="772" spans="1:7" ht="17">
      <c r="A772" s="82" t="str">
        <f>'Initiative Basics'!C20</f>
        <v>R</v>
      </c>
      <c r="B772" s="83"/>
      <c r="C772" s="84"/>
      <c r="D772" s="85"/>
      <c r="E772" s="85"/>
      <c r="F772" s="83"/>
      <c r="G772" s="86"/>
    </row>
    <row r="773" spans="1:7" ht="17">
      <c r="A773" s="77" t="str">
        <f>'Initiative Basics'!C21</f>
        <v>S</v>
      </c>
      <c r="B773" s="96"/>
      <c r="C773" s="97"/>
      <c r="D773" s="98"/>
      <c r="E773" s="98"/>
      <c r="F773" s="96"/>
      <c r="G773" s="99"/>
    </row>
    <row r="774" spans="1:7" ht="17">
      <c r="A774" s="82" t="str">
        <f>'Initiative Basics'!C22</f>
        <v>T</v>
      </c>
      <c r="B774" s="83"/>
      <c r="C774" s="84"/>
      <c r="D774" s="85"/>
      <c r="E774" s="85"/>
      <c r="F774" s="83"/>
      <c r="G774" s="86"/>
    </row>
    <row r="775" spans="1:7" ht="17">
      <c r="A775" s="77" t="str">
        <f>'Initiative Basics'!C23</f>
        <v>U</v>
      </c>
      <c r="B775" s="96"/>
      <c r="C775" s="97"/>
      <c r="D775" s="98"/>
      <c r="E775" s="98"/>
      <c r="F775" s="96"/>
      <c r="G775" s="99"/>
    </row>
    <row r="776" spans="1:7" ht="17">
      <c r="A776" s="82" t="str">
        <f>'Initiative Basics'!C24</f>
        <v>V</v>
      </c>
      <c r="B776" s="83"/>
      <c r="C776" s="84"/>
      <c r="D776" s="85"/>
      <c r="E776" s="85"/>
      <c r="F776" s="83"/>
      <c r="G776" s="86"/>
    </row>
    <row r="777" spans="1:7" ht="17">
      <c r="A777" s="77" t="str">
        <f>'Initiative Basics'!C25</f>
        <v>W</v>
      </c>
      <c r="B777" s="96"/>
      <c r="C777" s="97"/>
      <c r="D777" s="98"/>
      <c r="E777" s="98"/>
      <c r="F777" s="96"/>
      <c r="G777" s="99"/>
    </row>
    <row r="778" spans="1:7" ht="17">
      <c r="A778" s="82" t="str">
        <f>'Initiative Basics'!C26</f>
        <v>X</v>
      </c>
      <c r="B778" s="83"/>
      <c r="C778" s="84"/>
      <c r="D778" s="85"/>
      <c r="E778" s="85"/>
      <c r="F778" s="83"/>
      <c r="G778" s="86"/>
    </row>
    <row r="779" spans="1:7" ht="17">
      <c r="A779" s="77" t="str">
        <f>'Initiative Basics'!C27</f>
        <v>Y</v>
      </c>
      <c r="B779" s="96"/>
      <c r="C779" s="97"/>
      <c r="D779" s="98"/>
      <c r="E779" s="98"/>
      <c r="F779" s="96"/>
      <c r="G779" s="99"/>
    </row>
    <row r="780" spans="1:7" ht="17">
      <c r="A780" s="82" t="str">
        <f>'Initiative Basics'!C28</f>
        <v>Z</v>
      </c>
      <c r="B780" s="83"/>
      <c r="C780" s="84"/>
      <c r="D780" s="85"/>
      <c r="E780" s="85"/>
      <c r="F780" s="83"/>
      <c r="G780" s="86"/>
    </row>
    <row r="781" spans="1:7" ht="17">
      <c r="A781" s="77">
        <f>'Initiative Basics'!C29</f>
        <v>0</v>
      </c>
      <c r="B781" s="96"/>
      <c r="C781" s="97"/>
      <c r="D781" s="98"/>
      <c r="E781" s="98"/>
      <c r="F781" s="96"/>
      <c r="G781" s="99"/>
    </row>
    <row r="782" spans="1:7" ht="17">
      <c r="A782" s="82">
        <f>'Initiative Basics'!C30</f>
        <v>0</v>
      </c>
      <c r="B782" s="83"/>
      <c r="C782" s="84"/>
      <c r="D782" s="85"/>
      <c r="E782" s="85"/>
      <c r="F782" s="83"/>
      <c r="G782" s="86"/>
    </row>
    <row r="783" spans="1:7" ht="17">
      <c r="A783" s="77">
        <f>'Initiative Basics'!C31</f>
        <v>0</v>
      </c>
      <c r="B783" s="96"/>
      <c r="C783" s="97"/>
      <c r="D783" s="98"/>
      <c r="E783" s="98"/>
      <c r="F783" s="96"/>
      <c r="G783" s="99"/>
    </row>
    <row r="784" spans="1:7" ht="17">
      <c r="A784" s="82">
        <f>'Initiative Basics'!C32</f>
        <v>0</v>
      </c>
      <c r="B784" s="83"/>
      <c r="C784" s="84"/>
      <c r="D784" s="85"/>
      <c r="E784" s="85"/>
      <c r="F784" s="83"/>
      <c r="G784" s="86"/>
    </row>
    <row r="785" spans="1:7" ht="17">
      <c r="A785" s="77">
        <f>'Initiative Basics'!C33</f>
        <v>0</v>
      </c>
      <c r="B785" s="96"/>
      <c r="C785" s="97"/>
      <c r="D785" s="98"/>
      <c r="E785" s="98"/>
      <c r="F785" s="96"/>
      <c r="G785" s="99"/>
    </row>
    <row r="786" spans="1:7" ht="17">
      <c r="A786" s="82">
        <f>'Initiative Basics'!C34</f>
        <v>0</v>
      </c>
      <c r="B786" s="83"/>
      <c r="C786" s="84"/>
      <c r="D786" s="85"/>
      <c r="E786" s="85"/>
      <c r="F786" s="83"/>
      <c r="G786" s="86"/>
    </row>
    <row r="787" spans="1:7" ht="17">
      <c r="A787" s="77">
        <f>'Initiative Basics'!C35</f>
        <v>0</v>
      </c>
      <c r="B787" s="96"/>
      <c r="C787" s="97"/>
      <c r="D787" s="98"/>
      <c r="E787" s="98"/>
      <c r="F787" s="96"/>
      <c r="G787" s="99"/>
    </row>
    <row r="788" spans="1:7" ht="17">
      <c r="A788" s="82">
        <f>'Initiative Basics'!C36</f>
        <v>0</v>
      </c>
      <c r="B788" s="83"/>
      <c r="C788" s="84"/>
      <c r="D788" s="85"/>
      <c r="E788" s="85"/>
      <c r="F788" s="83"/>
      <c r="G788" s="86"/>
    </row>
    <row r="789" spans="1:7" ht="17">
      <c r="A789" s="77">
        <f>'Initiative Basics'!C37</f>
        <v>0</v>
      </c>
      <c r="B789" s="96"/>
      <c r="C789" s="97"/>
      <c r="D789" s="98"/>
      <c r="E789" s="98"/>
      <c r="F789" s="96"/>
      <c r="G789" s="99"/>
    </row>
    <row r="790" spans="1:7" ht="17">
      <c r="A790" s="82">
        <f>'Initiative Basics'!C38</f>
        <v>0</v>
      </c>
      <c r="B790" s="83"/>
      <c r="C790" s="84"/>
      <c r="D790" s="85"/>
      <c r="E790" s="85"/>
      <c r="F790" s="83"/>
      <c r="G790" s="86"/>
    </row>
    <row r="791" spans="1:7" ht="17">
      <c r="A791" s="77">
        <f>'Initiative Basics'!C39</f>
        <v>0</v>
      </c>
      <c r="B791" s="96"/>
      <c r="C791" s="97"/>
      <c r="D791" s="98"/>
      <c r="E791" s="98"/>
      <c r="F791" s="96"/>
      <c r="G791" s="99"/>
    </row>
    <row r="792" spans="1:7" ht="17">
      <c r="A792" s="82">
        <f>'Initiative Basics'!C40</f>
        <v>0</v>
      </c>
      <c r="B792" s="83"/>
      <c r="C792" s="84"/>
      <c r="D792" s="85"/>
      <c r="E792" s="85"/>
      <c r="F792" s="83"/>
      <c r="G792" s="86"/>
    </row>
    <row r="793" spans="1:7" ht="17">
      <c r="A793" s="77">
        <f>'Initiative Basics'!C41</f>
        <v>0</v>
      </c>
      <c r="B793" s="96"/>
      <c r="C793" s="97"/>
      <c r="D793" s="98"/>
      <c r="E793" s="98"/>
      <c r="F793" s="96"/>
      <c r="G793" s="99"/>
    </row>
    <row r="794" spans="1:7" ht="17">
      <c r="A794" s="82">
        <f>'Initiative Basics'!C42</f>
        <v>0</v>
      </c>
      <c r="B794" s="83"/>
      <c r="C794" s="84"/>
      <c r="D794" s="85"/>
      <c r="E794" s="85"/>
      <c r="F794" s="83"/>
      <c r="G794" s="86"/>
    </row>
    <row r="795" spans="1:7" ht="18" thickBot="1">
      <c r="A795" s="72" t="s">
        <v>11</v>
      </c>
      <c r="B795" s="73">
        <f t="shared" ref="B795:G795" si="27">SUM(B755:B794)</f>
        <v>0</v>
      </c>
      <c r="C795" s="74">
        <f t="shared" si="27"/>
        <v>0</v>
      </c>
      <c r="D795" s="115">
        <f t="shared" si="27"/>
        <v>0</v>
      </c>
      <c r="E795" s="115">
        <f t="shared" si="27"/>
        <v>0</v>
      </c>
      <c r="F795" s="108">
        <f t="shared" si="27"/>
        <v>0</v>
      </c>
      <c r="G795" s="109">
        <f t="shared" si="27"/>
        <v>0</v>
      </c>
    </row>
    <row r="796" spans="1:7" ht="19" thickTop="1" thickBot="1">
      <c r="A796" s="75" t="s">
        <v>9</v>
      </c>
      <c r="B796" s="217">
        <f>SUM(B755:C794)</f>
        <v>0</v>
      </c>
      <c r="C796" s="218"/>
      <c r="D796" s="219">
        <f>SUM(D755:E794)</f>
        <v>0</v>
      </c>
      <c r="E796" s="219"/>
      <c r="F796" s="220">
        <f>SUM(F755:G794)</f>
        <v>0</v>
      </c>
      <c r="G796" s="221"/>
    </row>
    <row r="797" spans="1:7" ht="18" thickBot="1">
      <c r="A797" s="103"/>
      <c r="B797" s="104"/>
      <c r="C797" s="104"/>
      <c r="D797" s="105"/>
      <c r="E797" s="103"/>
      <c r="F797" s="103"/>
      <c r="G797" s="103"/>
    </row>
    <row r="798" spans="1:7" ht="17">
      <c r="A798" s="76" t="s">
        <v>80</v>
      </c>
      <c r="B798" s="222" t="str">
        <f>'Initiative Basics'!A20</f>
        <v>R</v>
      </c>
      <c r="C798" s="223"/>
      <c r="D798" s="223"/>
      <c r="E798" s="223"/>
      <c r="F798" s="223"/>
      <c r="G798" s="224"/>
    </row>
    <row r="799" spans="1:7" ht="17">
      <c r="A799" s="210" t="s">
        <v>2</v>
      </c>
      <c r="B799" s="212" t="s">
        <v>104</v>
      </c>
      <c r="C799" s="213"/>
      <c r="D799" s="214" t="s">
        <v>105</v>
      </c>
      <c r="E799" s="214"/>
      <c r="F799" s="215" t="s">
        <v>106</v>
      </c>
      <c r="G799" s="216"/>
    </row>
    <row r="800" spans="1:7" ht="18">
      <c r="A800" s="211"/>
      <c r="B800" s="49" t="s">
        <v>7</v>
      </c>
      <c r="C800" s="50" t="s">
        <v>4</v>
      </c>
      <c r="D800" s="116" t="s">
        <v>8</v>
      </c>
      <c r="E800" s="116" t="s">
        <v>4</v>
      </c>
      <c r="F800" s="106" t="s">
        <v>8</v>
      </c>
      <c r="G800" s="107" t="s">
        <v>4</v>
      </c>
    </row>
    <row r="801" spans="1:7" ht="17">
      <c r="A801" s="77" t="str">
        <f>'Initiative Basics'!C3</f>
        <v>A</v>
      </c>
      <c r="B801" s="78"/>
      <c r="C801" s="79"/>
      <c r="D801" s="93"/>
      <c r="E801" s="93"/>
      <c r="F801" s="94"/>
      <c r="G801" s="95"/>
    </row>
    <row r="802" spans="1:7" ht="17">
      <c r="A802" s="82" t="str">
        <f>'Initiative Basics'!C4</f>
        <v>B</v>
      </c>
      <c r="B802" s="83"/>
      <c r="C802" s="84"/>
      <c r="D802" s="85"/>
      <c r="E802" s="85"/>
      <c r="F802" s="83"/>
      <c r="G802" s="86"/>
    </row>
    <row r="803" spans="1:7" ht="17">
      <c r="A803" s="77" t="str">
        <f>'Initiative Basics'!C5</f>
        <v>C</v>
      </c>
      <c r="B803" s="96"/>
      <c r="C803" s="97"/>
      <c r="D803" s="98"/>
      <c r="E803" s="98"/>
      <c r="F803" s="96"/>
      <c r="G803" s="99"/>
    </row>
    <row r="804" spans="1:7" ht="17">
      <c r="A804" s="82" t="str">
        <f>'Initiative Basics'!C6</f>
        <v>D</v>
      </c>
      <c r="B804" s="83"/>
      <c r="C804" s="84"/>
      <c r="D804" s="85"/>
      <c r="E804" s="85"/>
      <c r="F804" s="83"/>
      <c r="G804" s="86"/>
    </row>
    <row r="805" spans="1:7" ht="17">
      <c r="A805" s="77" t="str">
        <f>'Initiative Basics'!C7</f>
        <v>E</v>
      </c>
      <c r="B805" s="96"/>
      <c r="C805" s="97"/>
      <c r="D805" s="98"/>
      <c r="E805" s="98"/>
      <c r="F805" s="96"/>
      <c r="G805" s="99"/>
    </row>
    <row r="806" spans="1:7" ht="17">
      <c r="A806" s="82" t="str">
        <f>'Initiative Basics'!C8</f>
        <v>F</v>
      </c>
      <c r="B806" s="83"/>
      <c r="C806" s="84"/>
      <c r="D806" s="85"/>
      <c r="E806" s="85"/>
      <c r="F806" s="83"/>
      <c r="G806" s="86"/>
    </row>
    <row r="807" spans="1:7" ht="17">
      <c r="A807" s="77" t="str">
        <f>'Initiative Basics'!C9</f>
        <v>G</v>
      </c>
      <c r="B807" s="96"/>
      <c r="C807" s="97"/>
      <c r="D807" s="98"/>
      <c r="E807" s="98"/>
      <c r="F807" s="96"/>
      <c r="G807" s="99"/>
    </row>
    <row r="808" spans="1:7" ht="17">
      <c r="A808" s="82" t="str">
        <f>'Initiative Basics'!C10</f>
        <v>H</v>
      </c>
      <c r="B808" s="83"/>
      <c r="C808" s="84"/>
      <c r="D808" s="85"/>
      <c r="E808" s="85"/>
      <c r="F808" s="83"/>
      <c r="G808" s="86"/>
    </row>
    <row r="809" spans="1:7" ht="17">
      <c r="A809" s="77" t="str">
        <f>'Initiative Basics'!C11</f>
        <v>I</v>
      </c>
      <c r="B809" s="96"/>
      <c r="C809" s="97"/>
      <c r="D809" s="98"/>
      <c r="E809" s="98"/>
      <c r="F809" s="96"/>
      <c r="G809" s="99"/>
    </row>
    <row r="810" spans="1:7" ht="17">
      <c r="A810" s="82" t="str">
        <f>'Initiative Basics'!C12</f>
        <v>J</v>
      </c>
      <c r="B810" s="83"/>
      <c r="C810" s="84"/>
      <c r="D810" s="85"/>
      <c r="E810" s="85"/>
      <c r="F810" s="83"/>
      <c r="G810" s="86"/>
    </row>
    <row r="811" spans="1:7" ht="17">
      <c r="A811" s="77" t="str">
        <f>'Initiative Basics'!C13</f>
        <v>K</v>
      </c>
      <c r="B811" s="96"/>
      <c r="C811" s="97"/>
      <c r="D811" s="98"/>
      <c r="E811" s="98"/>
      <c r="F811" s="96"/>
      <c r="G811" s="99"/>
    </row>
    <row r="812" spans="1:7" ht="17">
      <c r="A812" s="82" t="str">
        <f>'Initiative Basics'!C14</f>
        <v>L</v>
      </c>
      <c r="B812" s="83"/>
      <c r="C812" s="84"/>
      <c r="D812" s="85"/>
      <c r="E812" s="85"/>
      <c r="F812" s="83"/>
      <c r="G812" s="86"/>
    </row>
    <row r="813" spans="1:7" ht="17">
      <c r="A813" s="77" t="str">
        <f>'Initiative Basics'!C15</f>
        <v>M</v>
      </c>
      <c r="B813" s="96"/>
      <c r="C813" s="97"/>
      <c r="D813" s="98"/>
      <c r="E813" s="98"/>
      <c r="F813" s="96"/>
      <c r="G813" s="99"/>
    </row>
    <row r="814" spans="1:7" ht="17">
      <c r="A814" s="82" t="str">
        <f>'Initiative Basics'!C16</f>
        <v>N</v>
      </c>
      <c r="B814" s="83"/>
      <c r="C814" s="84"/>
      <c r="D814" s="85"/>
      <c r="E814" s="85"/>
      <c r="F814" s="83"/>
      <c r="G814" s="86"/>
    </row>
    <row r="815" spans="1:7" ht="17">
      <c r="A815" s="77" t="str">
        <f>'Initiative Basics'!C17</f>
        <v>O</v>
      </c>
      <c r="B815" s="96"/>
      <c r="C815" s="97"/>
      <c r="D815" s="98"/>
      <c r="E815" s="98"/>
      <c r="F815" s="96"/>
      <c r="G815" s="99"/>
    </row>
    <row r="816" spans="1:7" ht="17">
      <c r="A816" s="82" t="str">
        <f>'Initiative Basics'!C18</f>
        <v>P</v>
      </c>
      <c r="B816" s="83"/>
      <c r="C816" s="84"/>
      <c r="D816" s="85"/>
      <c r="E816" s="85"/>
      <c r="F816" s="83"/>
      <c r="G816" s="86"/>
    </row>
    <row r="817" spans="1:7" ht="17">
      <c r="A817" s="77" t="str">
        <f>'Initiative Basics'!C19</f>
        <v>Q</v>
      </c>
      <c r="B817" s="96"/>
      <c r="C817" s="97"/>
      <c r="D817" s="98"/>
      <c r="E817" s="98"/>
      <c r="F817" s="96"/>
      <c r="G817" s="99"/>
    </row>
    <row r="818" spans="1:7" ht="17">
      <c r="A818" s="82" t="str">
        <f>'Initiative Basics'!C20</f>
        <v>R</v>
      </c>
      <c r="B818" s="83"/>
      <c r="C818" s="84"/>
      <c r="D818" s="85"/>
      <c r="E818" s="85"/>
      <c r="F818" s="83"/>
      <c r="G818" s="86"/>
    </row>
    <row r="819" spans="1:7" ht="17">
      <c r="A819" s="77" t="str">
        <f>'Initiative Basics'!C21</f>
        <v>S</v>
      </c>
      <c r="B819" s="96"/>
      <c r="C819" s="97"/>
      <c r="D819" s="98"/>
      <c r="E819" s="98"/>
      <c r="F819" s="96"/>
      <c r="G819" s="99"/>
    </row>
    <row r="820" spans="1:7" ht="17">
      <c r="A820" s="82" t="str">
        <f>'Initiative Basics'!C22</f>
        <v>T</v>
      </c>
      <c r="B820" s="83"/>
      <c r="C820" s="84"/>
      <c r="D820" s="85"/>
      <c r="E820" s="85"/>
      <c r="F820" s="83"/>
      <c r="G820" s="86"/>
    </row>
    <row r="821" spans="1:7" ht="17">
      <c r="A821" s="77" t="str">
        <f>'Initiative Basics'!C23</f>
        <v>U</v>
      </c>
      <c r="B821" s="96"/>
      <c r="C821" s="97"/>
      <c r="D821" s="98"/>
      <c r="E821" s="98"/>
      <c r="F821" s="96"/>
      <c r="G821" s="99"/>
    </row>
    <row r="822" spans="1:7" ht="17">
      <c r="A822" s="82" t="str">
        <f>'Initiative Basics'!C24</f>
        <v>V</v>
      </c>
      <c r="B822" s="83"/>
      <c r="C822" s="84"/>
      <c r="D822" s="85"/>
      <c r="E822" s="85"/>
      <c r="F822" s="83"/>
      <c r="G822" s="86"/>
    </row>
    <row r="823" spans="1:7" ht="17">
      <c r="A823" s="77" t="str">
        <f>'Initiative Basics'!C25</f>
        <v>W</v>
      </c>
      <c r="B823" s="96"/>
      <c r="C823" s="97"/>
      <c r="D823" s="98"/>
      <c r="E823" s="98"/>
      <c r="F823" s="96"/>
      <c r="G823" s="99"/>
    </row>
    <row r="824" spans="1:7" ht="17">
      <c r="A824" s="82" t="str">
        <f>'Initiative Basics'!C26</f>
        <v>X</v>
      </c>
      <c r="B824" s="83"/>
      <c r="C824" s="84"/>
      <c r="D824" s="85"/>
      <c r="E824" s="85"/>
      <c r="F824" s="83"/>
      <c r="G824" s="86"/>
    </row>
    <row r="825" spans="1:7" ht="17">
      <c r="A825" s="77" t="str">
        <f>'Initiative Basics'!C27</f>
        <v>Y</v>
      </c>
      <c r="B825" s="96"/>
      <c r="C825" s="97"/>
      <c r="D825" s="98"/>
      <c r="E825" s="98"/>
      <c r="F825" s="96"/>
      <c r="G825" s="99"/>
    </row>
    <row r="826" spans="1:7" ht="17">
      <c r="A826" s="82" t="str">
        <f>'Initiative Basics'!C28</f>
        <v>Z</v>
      </c>
      <c r="B826" s="83"/>
      <c r="C826" s="84"/>
      <c r="D826" s="85"/>
      <c r="E826" s="85"/>
      <c r="F826" s="83"/>
      <c r="G826" s="86"/>
    </row>
    <row r="827" spans="1:7" ht="17">
      <c r="A827" s="77">
        <f>'Initiative Basics'!C29</f>
        <v>0</v>
      </c>
      <c r="B827" s="96"/>
      <c r="C827" s="97"/>
      <c r="D827" s="98"/>
      <c r="E827" s="98"/>
      <c r="F827" s="96"/>
      <c r="G827" s="99"/>
    </row>
    <row r="828" spans="1:7" ht="17">
      <c r="A828" s="82">
        <f>'Initiative Basics'!C30</f>
        <v>0</v>
      </c>
      <c r="B828" s="83"/>
      <c r="C828" s="84"/>
      <c r="D828" s="85"/>
      <c r="E828" s="85"/>
      <c r="F828" s="83"/>
      <c r="G828" s="86"/>
    </row>
    <row r="829" spans="1:7" ht="17">
      <c r="A829" s="77">
        <f>'Initiative Basics'!C31</f>
        <v>0</v>
      </c>
      <c r="B829" s="96"/>
      <c r="C829" s="97"/>
      <c r="D829" s="98"/>
      <c r="E829" s="98"/>
      <c r="F829" s="96"/>
      <c r="G829" s="99"/>
    </row>
    <row r="830" spans="1:7" ht="17">
      <c r="A830" s="82">
        <f>'Initiative Basics'!C32</f>
        <v>0</v>
      </c>
      <c r="B830" s="83"/>
      <c r="C830" s="84"/>
      <c r="D830" s="85"/>
      <c r="E830" s="85"/>
      <c r="F830" s="83"/>
      <c r="G830" s="86"/>
    </row>
    <row r="831" spans="1:7" ht="17">
      <c r="A831" s="77">
        <f>'Initiative Basics'!C33</f>
        <v>0</v>
      </c>
      <c r="B831" s="96"/>
      <c r="C831" s="97"/>
      <c r="D831" s="98"/>
      <c r="E831" s="98"/>
      <c r="F831" s="96"/>
      <c r="G831" s="99"/>
    </row>
    <row r="832" spans="1:7" ht="17">
      <c r="A832" s="82">
        <f>'Initiative Basics'!C34</f>
        <v>0</v>
      </c>
      <c r="B832" s="83"/>
      <c r="C832" s="84"/>
      <c r="D832" s="85"/>
      <c r="E832" s="85"/>
      <c r="F832" s="83"/>
      <c r="G832" s="86"/>
    </row>
    <row r="833" spans="1:7" ht="17">
      <c r="A833" s="77">
        <f>'Initiative Basics'!C35</f>
        <v>0</v>
      </c>
      <c r="B833" s="96"/>
      <c r="C833" s="97"/>
      <c r="D833" s="98"/>
      <c r="E833" s="98"/>
      <c r="F833" s="96"/>
      <c r="G833" s="99"/>
    </row>
    <row r="834" spans="1:7" ht="17">
      <c r="A834" s="82">
        <f>'Initiative Basics'!C36</f>
        <v>0</v>
      </c>
      <c r="B834" s="83"/>
      <c r="C834" s="84"/>
      <c r="D834" s="85"/>
      <c r="E834" s="85"/>
      <c r="F834" s="83"/>
      <c r="G834" s="86"/>
    </row>
    <row r="835" spans="1:7" ht="17">
      <c r="A835" s="77">
        <f>'Initiative Basics'!C37</f>
        <v>0</v>
      </c>
      <c r="B835" s="96"/>
      <c r="C835" s="97"/>
      <c r="D835" s="98"/>
      <c r="E835" s="98"/>
      <c r="F835" s="96"/>
      <c r="G835" s="99"/>
    </row>
    <row r="836" spans="1:7" ht="17">
      <c r="A836" s="82">
        <f>'Initiative Basics'!C38</f>
        <v>0</v>
      </c>
      <c r="B836" s="83"/>
      <c r="C836" s="84"/>
      <c r="D836" s="85"/>
      <c r="E836" s="85"/>
      <c r="F836" s="83"/>
      <c r="G836" s="86"/>
    </row>
    <row r="837" spans="1:7" ht="17">
      <c r="A837" s="77">
        <f>'Initiative Basics'!C39</f>
        <v>0</v>
      </c>
      <c r="B837" s="96"/>
      <c r="C837" s="97"/>
      <c r="D837" s="98"/>
      <c r="E837" s="98"/>
      <c r="F837" s="96"/>
      <c r="G837" s="99"/>
    </row>
    <row r="838" spans="1:7" ht="17">
      <c r="A838" s="82">
        <f>'Initiative Basics'!C40</f>
        <v>0</v>
      </c>
      <c r="B838" s="83"/>
      <c r="C838" s="84"/>
      <c r="D838" s="85"/>
      <c r="E838" s="85"/>
      <c r="F838" s="83"/>
      <c r="G838" s="86"/>
    </row>
    <row r="839" spans="1:7" ht="17">
      <c r="A839" s="77">
        <f>'Initiative Basics'!C41</f>
        <v>0</v>
      </c>
      <c r="B839" s="96"/>
      <c r="C839" s="97"/>
      <c r="D839" s="98"/>
      <c r="E839" s="98"/>
      <c r="F839" s="96"/>
      <c r="G839" s="99"/>
    </row>
    <row r="840" spans="1:7" ht="17">
      <c r="A840" s="82">
        <f>'Initiative Basics'!C42</f>
        <v>0</v>
      </c>
      <c r="B840" s="83"/>
      <c r="C840" s="84"/>
      <c r="D840" s="85"/>
      <c r="E840" s="85"/>
      <c r="F840" s="83"/>
      <c r="G840" s="86"/>
    </row>
    <row r="841" spans="1:7" ht="18" thickBot="1">
      <c r="A841" s="72" t="s">
        <v>11</v>
      </c>
      <c r="B841" s="73">
        <f t="shared" ref="B841:G841" si="28">SUM(B801:B840)</f>
        <v>0</v>
      </c>
      <c r="C841" s="74">
        <f t="shared" si="28"/>
        <v>0</v>
      </c>
      <c r="D841" s="115">
        <f t="shared" si="28"/>
        <v>0</v>
      </c>
      <c r="E841" s="115">
        <f t="shared" si="28"/>
        <v>0</v>
      </c>
      <c r="F841" s="108">
        <f t="shared" si="28"/>
        <v>0</v>
      </c>
      <c r="G841" s="109">
        <f t="shared" si="28"/>
        <v>0</v>
      </c>
    </row>
    <row r="842" spans="1:7" ht="19" thickTop="1" thickBot="1">
      <c r="A842" s="75" t="s">
        <v>9</v>
      </c>
      <c r="B842" s="217">
        <f>SUM(B801:C840)</f>
        <v>0</v>
      </c>
      <c r="C842" s="218"/>
      <c r="D842" s="219">
        <f>SUM(D801:E840)</f>
        <v>0</v>
      </c>
      <c r="E842" s="219"/>
      <c r="F842" s="220">
        <f>SUM(F801:G840)</f>
        <v>0</v>
      </c>
      <c r="G842" s="221"/>
    </row>
    <row r="843" spans="1:7" ht="18" thickBot="1">
      <c r="A843" s="103"/>
      <c r="B843" s="104"/>
      <c r="C843" s="104"/>
      <c r="D843" s="105"/>
      <c r="E843" s="103"/>
      <c r="F843" s="103"/>
      <c r="G843" s="103"/>
    </row>
    <row r="844" spans="1:7" ht="17">
      <c r="A844" s="76" t="s">
        <v>81</v>
      </c>
      <c r="B844" s="222" t="str">
        <f>'Initiative Basics'!A21</f>
        <v>S</v>
      </c>
      <c r="C844" s="223"/>
      <c r="D844" s="223"/>
      <c r="E844" s="223"/>
      <c r="F844" s="223"/>
      <c r="G844" s="224"/>
    </row>
    <row r="845" spans="1:7" ht="17">
      <c r="A845" s="210" t="s">
        <v>2</v>
      </c>
      <c r="B845" s="212" t="s">
        <v>104</v>
      </c>
      <c r="C845" s="213"/>
      <c r="D845" s="214" t="s">
        <v>105</v>
      </c>
      <c r="E845" s="214"/>
      <c r="F845" s="215" t="s">
        <v>106</v>
      </c>
      <c r="G845" s="216"/>
    </row>
    <row r="846" spans="1:7" ht="18">
      <c r="A846" s="211"/>
      <c r="B846" s="49" t="s">
        <v>7</v>
      </c>
      <c r="C846" s="50" t="s">
        <v>4</v>
      </c>
      <c r="D846" s="116" t="s">
        <v>8</v>
      </c>
      <c r="E846" s="116" t="s">
        <v>4</v>
      </c>
      <c r="F846" s="106" t="s">
        <v>8</v>
      </c>
      <c r="G846" s="107" t="s">
        <v>4</v>
      </c>
    </row>
    <row r="847" spans="1:7" ht="17">
      <c r="A847" s="77" t="str">
        <f>'Initiative Basics'!C3</f>
        <v>A</v>
      </c>
      <c r="B847" s="78"/>
      <c r="C847" s="79"/>
      <c r="D847" s="93"/>
      <c r="E847" s="93"/>
      <c r="F847" s="94"/>
      <c r="G847" s="95"/>
    </row>
    <row r="848" spans="1:7" ht="17">
      <c r="A848" s="82" t="str">
        <f>'Initiative Basics'!C4</f>
        <v>B</v>
      </c>
      <c r="B848" s="83"/>
      <c r="C848" s="84"/>
      <c r="D848" s="85"/>
      <c r="E848" s="85"/>
      <c r="F848" s="83"/>
      <c r="G848" s="86"/>
    </row>
    <row r="849" spans="1:7" ht="17">
      <c r="A849" s="77" t="str">
        <f>'Initiative Basics'!C5</f>
        <v>C</v>
      </c>
      <c r="B849" s="96"/>
      <c r="C849" s="97"/>
      <c r="D849" s="98"/>
      <c r="E849" s="98"/>
      <c r="F849" s="96"/>
      <c r="G849" s="99"/>
    </row>
    <row r="850" spans="1:7" ht="17">
      <c r="A850" s="82" t="str">
        <f>'Initiative Basics'!C6</f>
        <v>D</v>
      </c>
      <c r="B850" s="83"/>
      <c r="C850" s="84"/>
      <c r="D850" s="85"/>
      <c r="E850" s="85"/>
      <c r="F850" s="83"/>
      <c r="G850" s="86"/>
    </row>
    <row r="851" spans="1:7" ht="17">
      <c r="A851" s="77" t="str">
        <f>'Initiative Basics'!C7</f>
        <v>E</v>
      </c>
      <c r="B851" s="96"/>
      <c r="C851" s="97"/>
      <c r="D851" s="98"/>
      <c r="E851" s="98"/>
      <c r="F851" s="96"/>
      <c r="G851" s="99"/>
    </row>
    <row r="852" spans="1:7" ht="17">
      <c r="A852" s="82" t="str">
        <f>'Initiative Basics'!C8</f>
        <v>F</v>
      </c>
      <c r="B852" s="83"/>
      <c r="C852" s="84"/>
      <c r="D852" s="85"/>
      <c r="E852" s="85"/>
      <c r="F852" s="83"/>
      <c r="G852" s="86"/>
    </row>
    <row r="853" spans="1:7" ht="17">
      <c r="A853" s="77" t="str">
        <f>'Initiative Basics'!C9</f>
        <v>G</v>
      </c>
      <c r="B853" s="96"/>
      <c r="C853" s="97"/>
      <c r="D853" s="98"/>
      <c r="E853" s="98"/>
      <c r="F853" s="96"/>
      <c r="G853" s="99"/>
    </row>
    <row r="854" spans="1:7" ht="17">
      <c r="A854" s="82" t="str">
        <f>'Initiative Basics'!C10</f>
        <v>H</v>
      </c>
      <c r="B854" s="83"/>
      <c r="C854" s="84"/>
      <c r="D854" s="85"/>
      <c r="E854" s="85"/>
      <c r="F854" s="83"/>
      <c r="G854" s="86"/>
    </row>
    <row r="855" spans="1:7" ht="17">
      <c r="A855" s="77" t="str">
        <f>'Initiative Basics'!C11</f>
        <v>I</v>
      </c>
      <c r="B855" s="96"/>
      <c r="C855" s="97"/>
      <c r="D855" s="98"/>
      <c r="E855" s="98"/>
      <c r="F855" s="96"/>
      <c r="G855" s="99"/>
    </row>
    <row r="856" spans="1:7" ht="17">
      <c r="A856" s="82" t="str">
        <f>'Initiative Basics'!C12</f>
        <v>J</v>
      </c>
      <c r="B856" s="83"/>
      <c r="C856" s="84"/>
      <c r="D856" s="85"/>
      <c r="E856" s="85"/>
      <c r="F856" s="83"/>
      <c r="G856" s="86"/>
    </row>
    <row r="857" spans="1:7" ht="17">
      <c r="A857" s="77" t="str">
        <f>'Initiative Basics'!C13</f>
        <v>K</v>
      </c>
      <c r="B857" s="96"/>
      <c r="C857" s="97"/>
      <c r="D857" s="98"/>
      <c r="E857" s="98"/>
      <c r="F857" s="96"/>
      <c r="G857" s="99"/>
    </row>
    <row r="858" spans="1:7" ht="17">
      <c r="A858" s="82" t="str">
        <f>'Initiative Basics'!C14</f>
        <v>L</v>
      </c>
      <c r="B858" s="83"/>
      <c r="C858" s="84"/>
      <c r="D858" s="85"/>
      <c r="E858" s="85"/>
      <c r="F858" s="83"/>
      <c r="G858" s="86"/>
    </row>
    <row r="859" spans="1:7" ht="17">
      <c r="A859" s="77" t="str">
        <f>'Initiative Basics'!C15</f>
        <v>M</v>
      </c>
      <c r="B859" s="96"/>
      <c r="C859" s="97"/>
      <c r="D859" s="98"/>
      <c r="E859" s="98"/>
      <c r="F859" s="96"/>
      <c r="G859" s="99"/>
    </row>
    <row r="860" spans="1:7" ht="17">
      <c r="A860" s="82" t="str">
        <f>'Initiative Basics'!C16</f>
        <v>N</v>
      </c>
      <c r="B860" s="83"/>
      <c r="C860" s="84"/>
      <c r="D860" s="85"/>
      <c r="E860" s="85"/>
      <c r="F860" s="83"/>
      <c r="G860" s="86"/>
    </row>
    <row r="861" spans="1:7" ht="17">
      <c r="A861" s="77" t="str">
        <f>'Initiative Basics'!C17</f>
        <v>O</v>
      </c>
      <c r="B861" s="96"/>
      <c r="C861" s="97"/>
      <c r="D861" s="98"/>
      <c r="E861" s="98"/>
      <c r="F861" s="96"/>
      <c r="G861" s="99"/>
    </row>
    <row r="862" spans="1:7" ht="17">
      <c r="A862" s="82" t="str">
        <f>'Initiative Basics'!C18</f>
        <v>P</v>
      </c>
      <c r="B862" s="83"/>
      <c r="C862" s="84"/>
      <c r="D862" s="85"/>
      <c r="E862" s="85"/>
      <c r="F862" s="83"/>
      <c r="G862" s="86"/>
    </row>
    <row r="863" spans="1:7" ht="17">
      <c r="A863" s="77" t="str">
        <f>'Initiative Basics'!C19</f>
        <v>Q</v>
      </c>
      <c r="B863" s="96"/>
      <c r="C863" s="97"/>
      <c r="D863" s="98"/>
      <c r="E863" s="98"/>
      <c r="F863" s="96"/>
      <c r="G863" s="99"/>
    </row>
    <row r="864" spans="1:7" ht="17">
      <c r="A864" s="82" t="str">
        <f>'Initiative Basics'!C20</f>
        <v>R</v>
      </c>
      <c r="B864" s="83"/>
      <c r="C864" s="84"/>
      <c r="D864" s="85"/>
      <c r="E864" s="85"/>
      <c r="F864" s="83"/>
      <c r="G864" s="86"/>
    </row>
    <row r="865" spans="1:7" ht="17">
      <c r="A865" s="77" t="str">
        <f>'Initiative Basics'!C21</f>
        <v>S</v>
      </c>
      <c r="B865" s="96"/>
      <c r="C865" s="97"/>
      <c r="D865" s="98"/>
      <c r="E865" s="98"/>
      <c r="F865" s="96"/>
      <c r="G865" s="99"/>
    </row>
    <row r="866" spans="1:7" ht="17">
      <c r="A866" s="82" t="str">
        <f>'Initiative Basics'!C22</f>
        <v>T</v>
      </c>
      <c r="B866" s="83"/>
      <c r="C866" s="84"/>
      <c r="D866" s="85"/>
      <c r="E866" s="85"/>
      <c r="F866" s="83"/>
      <c r="G866" s="86"/>
    </row>
    <row r="867" spans="1:7" ht="17">
      <c r="A867" s="77" t="str">
        <f>'Initiative Basics'!C23</f>
        <v>U</v>
      </c>
      <c r="B867" s="96"/>
      <c r="C867" s="97"/>
      <c r="D867" s="98"/>
      <c r="E867" s="98"/>
      <c r="F867" s="96"/>
      <c r="G867" s="99"/>
    </row>
    <row r="868" spans="1:7" ht="17">
      <c r="A868" s="82" t="str">
        <f>'Initiative Basics'!C24</f>
        <v>V</v>
      </c>
      <c r="B868" s="83"/>
      <c r="C868" s="84"/>
      <c r="D868" s="85"/>
      <c r="E868" s="85"/>
      <c r="F868" s="83"/>
      <c r="G868" s="86"/>
    </row>
    <row r="869" spans="1:7" ht="17">
      <c r="A869" s="77" t="str">
        <f>'Initiative Basics'!C25</f>
        <v>W</v>
      </c>
      <c r="B869" s="96"/>
      <c r="C869" s="97"/>
      <c r="D869" s="98"/>
      <c r="E869" s="98"/>
      <c r="F869" s="96"/>
      <c r="G869" s="99"/>
    </row>
    <row r="870" spans="1:7" ht="17">
      <c r="A870" s="82" t="str">
        <f>'Initiative Basics'!C26</f>
        <v>X</v>
      </c>
      <c r="B870" s="83"/>
      <c r="C870" s="84"/>
      <c r="D870" s="85"/>
      <c r="E870" s="85"/>
      <c r="F870" s="83"/>
      <c r="G870" s="86"/>
    </row>
    <row r="871" spans="1:7" ht="17">
      <c r="A871" s="77" t="str">
        <f>'Initiative Basics'!C27</f>
        <v>Y</v>
      </c>
      <c r="B871" s="96"/>
      <c r="C871" s="97"/>
      <c r="D871" s="98"/>
      <c r="E871" s="98"/>
      <c r="F871" s="96"/>
      <c r="G871" s="99"/>
    </row>
    <row r="872" spans="1:7" ht="17">
      <c r="A872" s="82" t="str">
        <f>'Initiative Basics'!C28</f>
        <v>Z</v>
      </c>
      <c r="B872" s="83"/>
      <c r="C872" s="84"/>
      <c r="D872" s="85"/>
      <c r="E872" s="85"/>
      <c r="F872" s="83"/>
      <c r="G872" s="86"/>
    </row>
    <row r="873" spans="1:7" ht="17">
      <c r="A873" s="77">
        <f>'Initiative Basics'!C29</f>
        <v>0</v>
      </c>
      <c r="B873" s="96"/>
      <c r="C873" s="97"/>
      <c r="D873" s="98"/>
      <c r="E873" s="98"/>
      <c r="F873" s="96"/>
      <c r="G873" s="99"/>
    </row>
    <row r="874" spans="1:7" ht="17">
      <c r="A874" s="82">
        <f>'Initiative Basics'!C30</f>
        <v>0</v>
      </c>
      <c r="B874" s="83"/>
      <c r="C874" s="84"/>
      <c r="D874" s="85"/>
      <c r="E874" s="85"/>
      <c r="F874" s="83"/>
      <c r="G874" s="86"/>
    </row>
    <row r="875" spans="1:7" ht="17">
      <c r="A875" s="77">
        <f>'Initiative Basics'!C31</f>
        <v>0</v>
      </c>
      <c r="B875" s="96"/>
      <c r="C875" s="97"/>
      <c r="D875" s="98"/>
      <c r="E875" s="98"/>
      <c r="F875" s="96"/>
      <c r="G875" s="99"/>
    </row>
    <row r="876" spans="1:7" ht="17">
      <c r="A876" s="82">
        <f>'Initiative Basics'!C32</f>
        <v>0</v>
      </c>
      <c r="B876" s="83"/>
      <c r="C876" s="84"/>
      <c r="D876" s="85"/>
      <c r="E876" s="85"/>
      <c r="F876" s="83"/>
      <c r="G876" s="86"/>
    </row>
    <row r="877" spans="1:7" ht="17">
      <c r="A877" s="77">
        <f>'Initiative Basics'!C33</f>
        <v>0</v>
      </c>
      <c r="B877" s="96"/>
      <c r="C877" s="97"/>
      <c r="D877" s="98"/>
      <c r="E877" s="98"/>
      <c r="F877" s="96"/>
      <c r="G877" s="99"/>
    </row>
    <row r="878" spans="1:7" ht="17">
      <c r="A878" s="82">
        <f>'Initiative Basics'!C34</f>
        <v>0</v>
      </c>
      <c r="B878" s="83"/>
      <c r="C878" s="84"/>
      <c r="D878" s="85"/>
      <c r="E878" s="85"/>
      <c r="F878" s="83"/>
      <c r="G878" s="86"/>
    </row>
    <row r="879" spans="1:7" ht="17">
      <c r="A879" s="77">
        <f>'Initiative Basics'!C35</f>
        <v>0</v>
      </c>
      <c r="B879" s="96"/>
      <c r="C879" s="97"/>
      <c r="D879" s="98"/>
      <c r="E879" s="98"/>
      <c r="F879" s="96"/>
      <c r="G879" s="99"/>
    </row>
    <row r="880" spans="1:7" ht="17">
      <c r="A880" s="82">
        <f>'Initiative Basics'!C36</f>
        <v>0</v>
      </c>
      <c r="B880" s="83"/>
      <c r="C880" s="84"/>
      <c r="D880" s="85"/>
      <c r="E880" s="85"/>
      <c r="F880" s="83"/>
      <c r="G880" s="86"/>
    </row>
    <row r="881" spans="1:7" ht="17">
      <c r="A881" s="77">
        <f>'Initiative Basics'!C37</f>
        <v>0</v>
      </c>
      <c r="B881" s="96"/>
      <c r="C881" s="97"/>
      <c r="D881" s="98"/>
      <c r="E881" s="98"/>
      <c r="F881" s="96"/>
      <c r="G881" s="99"/>
    </row>
    <row r="882" spans="1:7" ht="17">
      <c r="A882" s="82">
        <f>'Initiative Basics'!C38</f>
        <v>0</v>
      </c>
      <c r="B882" s="83"/>
      <c r="C882" s="84"/>
      <c r="D882" s="85"/>
      <c r="E882" s="85"/>
      <c r="F882" s="83"/>
      <c r="G882" s="86"/>
    </row>
    <row r="883" spans="1:7" ht="17">
      <c r="A883" s="77">
        <f>'Initiative Basics'!C39</f>
        <v>0</v>
      </c>
      <c r="B883" s="96"/>
      <c r="C883" s="97"/>
      <c r="D883" s="98"/>
      <c r="E883" s="98"/>
      <c r="F883" s="96"/>
      <c r="G883" s="99"/>
    </row>
    <row r="884" spans="1:7" ht="17">
      <c r="A884" s="82">
        <f>'Initiative Basics'!C40</f>
        <v>0</v>
      </c>
      <c r="B884" s="83"/>
      <c r="C884" s="84"/>
      <c r="D884" s="85"/>
      <c r="E884" s="85"/>
      <c r="F884" s="83"/>
      <c r="G884" s="86"/>
    </row>
    <row r="885" spans="1:7" ht="17">
      <c r="A885" s="77">
        <f>'Initiative Basics'!C41</f>
        <v>0</v>
      </c>
      <c r="B885" s="96"/>
      <c r="C885" s="97"/>
      <c r="D885" s="98"/>
      <c r="E885" s="98"/>
      <c r="F885" s="96"/>
      <c r="G885" s="99"/>
    </row>
    <row r="886" spans="1:7" ht="17">
      <c r="A886" s="82">
        <f>'Initiative Basics'!C42</f>
        <v>0</v>
      </c>
      <c r="B886" s="83"/>
      <c r="C886" s="84"/>
      <c r="D886" s="85"/>
      <c r="E886" s="85"/>
      <c r="F886" s="83"/>
      <c r="G886" s="86"/>
    </row>
    <row r="887" spans="1:7" ht="18" thickBot="1">
      <c r="A887" s="72" t="s">
        <v>11</v>
      </c>
      <c r="B887" s="73">
        <f t="shared" ref="B887:G887" si="29">SUM(B847:B886)</f>
        <v>0</v>
      </c>
      <c r="C887" s="74">
        <f t="shared" si="29"/>
        <v>0</v>
      </c>
      <c r="D887" s="115">
        <f t="shared" si="29"/>
        <v>0</v>
      </c>
      <c r="E887" s="115">
        <f t="shared" si="29"/>
        <v>0</v>
      </c>
      <c r="F887" s="108">
        <f t="shared" si="29"/>
        <v>0</v>
      </c>
      <c r="G887" s="109">
        <f t="shared" si="29"/>
        <v>0</v>
      </c>
    </row>
    <row r="888" spans="1:7" ht="19" thickTop="1" thickBot="1">
      <c r="A888" s="75" t="s">
        <v>9</v>
      </c>
      <c r="B888" s="217">
        <f>SUM(B847:C886)</f>
        <v>0</v>
      </c>
      <c r="C888" s="218"/>
      <c r="D888" s="219">
        <f>SUM(D847:E886)</f>
        <v>0</v>
      </c>
      <c r="E888" s="219"/>
      <c r="F888" s="220">
        <f>SUM(F847:G886)</f>
        <v>0</v>
      </c>
      <c r="G888" s="221"/>
    </row>
    <row r="889" spans="1:7" ht="18" thickBot="1">
      <c r="A889" s="103"/>
      <c r="B889" s="104"/>
      <c r="C889" s="104"/>
      <c r="D889" s="105"/>
      <c r="E889" s="103"/>
      <c r="F889" s="103"/>
      <c r="G889" s="103"/>
    </row>
    <row r="890" spans="1:7" ht="17">
      <c r="A890" s="76" t="s">
        <v>82</v>
      </c>
      <c r="B890" s="222" t="str">
        <f>'Initiative Basics'!A22</f>
        <v>T</v>
      </c>
      <c r="C890" s="223"/>
      <c r="D890" s="223"/>
      <c r="E890" s="223"/>
      <c r="F890" s="223"/>
      <c r="G890" s="224"/>
    </row>
    <row r="891" spans="1:7" ht="17">
      <c r="A891" s="210" t="s">
        <v>2</v>
      </c>
      <c r="B891" s="212" t="s">
        <v>104</v>
      </c>
      <c r="C891" s="213"/>
      <c r="D891" s="214" t="s">
        <v>105</v>
      </c>
      <c r="E891" s="214"/>
      <c r="F891" s="215" t="s">
        <v>106</v>
      </c>
      <c r="G891" s="216"/>
    </row>
    <row r="892" spans="1:7" ht="18">
      <c r="A892" s="211"/>
      <c r="B892" s="49" t="s">
        <v>7</v>
      </c>
      <c r="C892" s="50" t="s">
        <v>4</v>
      </c>
      <c r="D892" s="116" t="s">
        <v>8</v>
      </c>
      <c r="E892" s="116" t="s">
        <v>4</v>
      </c>
      <c r="F892" s="106" t="s">
        <v>8</v>
      </c>
      <c r="G892" s="107" t="s">
        <v>4</v>
      </c>
    </row>
    <row r="893" spans="1:7" ht="17">
      <c r="A893" s="77" t="str">
        <f>'Initiative Basics'!C3</f>
        <v>A</v>
      </c>
      <c r="B893" s="78"/>
      <c r="C893" s="79"/>
      <c r="D893" s="93"/>
      <c r="E893" s="93"/>
      <c r="F893" s="94"/>
      <c r="G893" s="95"/>
    </row>
    <row r="894" spans="1:7" ht="17">
      <c r="A894" s="82" t="str">
        <f>'Initiative Basics'!C4</f>
        <v>B</v>
      </c>
      <c r="B894" s="83"/>
      <c r="C894" s="84"/>
      <c r="D894" s="85"/>
      <c r="E894" s="85"/>
      <c r="F894" s="83"/>
      <c r="G894" s="86"/>
    </row>
    <row r="895" spans="1:7" ht="17">
      <c r="A895" s="77" t="str">
        <f>'Initiative Basics'!C5</f>
        <v>C</v>
      </c>
      <c r="B895" s="96"/>
      <c r="C895" s="97"/>
      <c r="D895" s="98"/>
      <c r="E895" s="98"/>
      <c r="F895" s="96"/>
      <c r="G895" s="99"/>
    </row>
    <row r="896" spans="1:7" ht="17">
      <c r="A896" s="82" t="str">
        <f>'Initiative Basics'!C6</f>
        <v>D</v>
      </c>
      <c r="B896" s="83"/>
      <c r="C896" s="84"/>
      <c r="D896" s="85"/>
      <c r="E896" s="85"/>
      <c r="F896" s="83"/>
      <c r="G896" s="86"/>
    </row>
    <row r="897" spans="1:7" ht="17">
      <c r="A897" s="77" t="str">
        <f>'Initiative Basics'!C7</f>
        <v>E</v>
      </c>
      <c r="B897" s="96"/>
      <c r="C897" s="97"/>
      <c r="D897" s="98"/>
      <c r="E897" s="98"/>
      <c r="F897" s="96"/>
      <c r="G897" s="99"/>
    </row>
    <row r="898" spans="1:7" ht="17">
      <c r="A898" s="82" t="str">
        <f>'Initiative Basics'!C8</f>
        <v>F</v>
      </c>
      <c r="B898" s="83"/>
      <c r="C898" s="84"/>
      <c r="D898" s="85"/>
      <c r="E898" s="85"/>
      <c r="F898" s="83"/>
      <c r="G898" s="86"/>
    </row>
    <row r="899" spans="1:7" ht="17">
      <c r="A899" s="77" t="str">
        <f>'Initiative Basics'!C9</f>
        <v>G</v>
      </c>
      <c r="B899" s="96"/>
      <c r="C899" s="97"/>
      <c r="D899" s="98"/>
      <c r="E899" s="98"/>
      <c r="F899" s="96"/>
      <c r="G899" s="99"/>
    </row>
    <row r="900" spans="1:7" ht="17">
      <c r="A900" s="82" t="str">
        <f>'Initiative Basics'!C10</f>
        <v>H</v>
      </c>
      <c r="B900" s="83"/>
      <c r="C900" s="84"/>
      <c r="D900" s="85"/>
      <c r="E900" s="85"/>
      <c r="F900" s="83"/>
      <c r="G900" s="86"/>
    </row>
    <row r="901" spans="1:7" ht="17">
      <c r="A901" s="77" t="str">
        <f>'Initiative Basics'!C11</f>
        <v>I</v>
      </c>
      <c r="B901" s="96"/>
      <c r="C901" s="97"/>
      <c r="D901" s="98"/>
      <c r="E901" s="98"/>
      <c r="F901" s="96"/>
      <c r="G901" s="99"/>
    </row>
    <row r="902" spans="1:7" ht="17">
      <c r="A902" s="82" t="str">
        <f>'Initiative Basics'!C12</f>
        <v>J</v>
      </c>
      <c r="B902" s="83"/>
      <c r="C902" s="84"/>
      <c r="D902" s="85"/>
      <c r="E902" s="85"/>
      <c r="F902" s="83"/>
      <c r="G902" s="86"/>
    </row>
    <row r="903" spans="1:7" ht="17">
      <c r="A903" s="77" t="str">
        <f>'Initiative Basics'!C13</f>
        <v>K</v>
      </c>
      <c r="B903" s="96"/>
      <c r="C903" s="97"/>
      <c r="D903" s="98"/>
      <c r="E903" s="98"/>
      <c r="F903" s="96"/>
      <c r="G903" s="99"/>
    </row>
    <row r="904" spans="1:7" ht="17">
      <c r="A904" s="82" t="str">
        <f>'Initiative Basics'!C14</f>
        <v>L</v>
      </c>
      <c r="B904" s="83"/>
      <c r="C904" s="84"/>
      <c r="D904" s="85"/>
      <c r="E904" s="85"/>
      <c r="F904" s="83"/>
      <c r="G904" s="86"/>
    </row>
    <row r="905" spans="1:7" ht="17">
      <c r="A905" s="77" t="str">
        <f>'Initiative Basics'!C15</f>
        <v>M</v>
      </c>
      <c r="B905" s="96"/>
      <c r="C905" s="97"/>
      <c r="D905" s="98"/>
      <c r="E905" s="98"/>
      <c r="F905" s="96"/>
      <c r="G905" s="99"/>
    </row>
    <row r="906" spans="1:7" ht="17">
      <c r="A906" s="82" t="str">
        <f>'Initiative Basics'!C16</f>
        <v>N</v>
      </c>
      <c r="B906" s="83"/>
      <c r="C906" s="84"/>
      <c r="D906" s="85"/>
      <c r="E906" s="85"/>
      <c r="F906" s="83"/>
      <c r="G906" s="86"/>
    </row>
    <row r="907" spans="1:7" ht="17">
      <c r="A907" s="77" t="str">
        <f>'Initiative Basics'!C17</f>
        <v>O</v>
      </c>
      <c r="B907" s="96"/>
      <c r="C907" s="97"/>
      <c r="D907" s="98"/>
      <c r="E907" s="98"/>
      <c r="F907" s="96"/>
      <c r="G907" s="99"/>
    </row>
    <row r="908" spans="1:7" ht="17">
      <c r="A908" s="82" t="str">
        <f>'Initiative Basics'!C18</f>
        <v>P</v>
      </c>
      <c r="B908" s="83"/>
      <c r="C908" s="84"/>
      <c r="D908" s="85"/>
      <c r="E908" s="85"/>
      <c r="F908" s="83"/>
      <c r="G908" s="86"/>
    </row>
    <row r="909" spans="1:7" ht="17">
      <c r="A909" s="77" t="str">
        <f>'Initiative Basics'!C19</f>
        <v>Q</v>
      </c>
      <c r="B909" s="96"/>
      <c r="C909" s="97"/>
      <c r="D909" s="98"/>
      <c r="E909" s="98"/>
      <c r="F909" s="96"/>
      <c r="G909" s="99"/>
    </row>
    <row r="910" spans="1:7" ht="17">
      <c r="A910" s="82" t="str">
        <f>'Initiative Basics'!C20</f>
        <v>R</v>
      </c>
      <c r="B910" s="83"/>
      <c r="C910" s="84"/>
      <c r="D910" s="85"/>
      <c r="E910" s="85"/>
      <c r="F910" s="83"/>
      <c r="G910" s="86"/>
    </row>
    <row r="911" spans="1:7" ht="17">
      <c r="A911" s="77" t="str">
        <f>'Initiative Basics'!C21</f>
        <v>S</v>
      </c>
      <c r="B911" s="96"/>
      <c r="C911" s="97"/>
      <c r="D911" s="98"/>
      <c r="E911" s="98"/>
      <c r="F911" s="96"/>
      <c r="G911" s="99"/>
    </row>
    <row r="912" spans="1:7" ht="17">
      <c r="A912" s="82" t="str">
        <f>'Initiative Basics'!C22</f>
        <v>T</v>
      </c>
      <c r="B912" s="83"/>
      <c r="C912" s="84"/>
      <c r="D912" s="85"/>
      <c r="E912" s="85"/>
      <c r="F912" s="83"/>
      <c r="G912" s="86"/>
    </row>
    <row r="913" spans="1:7" ht="17">
      <c r="A913" s="77" t="str">
        <f>'Initiative Basics'!C23</f>
        <v>U</v>
      </c>
      <c r="B913" s="96"/>
      <c r="C913" s="97"/>
      <c r="D913" s="98"/>
      <c r="E913" s="98"/>
      <c r="F913" s="96"/>
      <c r="G913" s="99"/>
    </row>
    <row r="914" spans="1:7" ht="17">
      <c r="A914" s="82" t="str">
        <f>'Initiative Basics'!C24</f>
        <v>V</v>
      </c>
      <c r="B914" s="83"/>
      <c r="C914" s="84"/>
      <c r="D914" s="85"/>
      <c r="E914" s="85"/>
      <c r="F914" s="83"/>
      <c r="G914" s="86"/>
    </row>
    <row r="915" spans="1:7" ht="17">
      <c r="A915" s="77" t="str">
        <f>'Initiative Basics'!C25</f>
        <v>W</v>
      </c>
      <c r="B915" s="96"/>
      <c r="C915" s="97"/>
      <c r="D915" s="98"/>
      <c r="E915" s="98"/>
      <c r="F915" s="96"/>
      <c r="G915" s="99"/>
    </row>
    <row r="916" spans="1:7" ht="17">
      <c r="A916" s="82" t="str">
        <f>'Initiative Basics'!C26</f>
        <v>X</v>
      </c>
      <c r="B916" s="83"/>
      <c r="C916" s="84"/>
      <c r="D916" s="85"/>
      <c r="E916" s="85"/>
      <c r="F916" s="83"/>
      <c r="G916" s="86"/>
    </row>
    <row r="917" spans="1:7" ht="17">
      <c r="A917" s="77" t="str">
        <f>'Initiative Basics'!C27</f>
        <v>Y</v>
      </c>
      <c r="B917" s="96"/>
      <c r="C917" s="97"/>
      <c r="D917" s="98"/>
      <c r="E917" s="98"/>
      <c r="F917" s="96"/>
      <c r="G917" s="99"/>
    </row>
    <row r="918" spans="1:7" ht="17">
      <c r="A918" s="82" t="str">
        <f>'Initiative Basics'!C28</f>
        <v>Z</v>
      </c>
      <c r="B918" s="83"/>
      <c r="C918" s="84"/>
      <c r="D918" s="85"/>
      <c r="E918" s="85"/>
      <c r="F918" s="83"/>
      <c r="G918" s="86"/>
    </row>
    <row r="919" spans="1:7" ht="17">
      <c r="A919" s="77">
        <f>'Initiative Basics'!C29</f>
        <v>0</v>
      </c>
      <c r="B919" s="96"/>
      <c r="C919" s="97"/>
      <c r="D919" s="98"/>
      <c r="E919" s="98"/>
      <c r="F919" s="96"/>
      <c r="G919" s="99"/>
    </row>
    <row r="920" spans="1:7" ht="17">
      <c r="A920" s="82">
        <f>'Initiative Basics'!C30</f>
        <v>0</v>
      </c>
      <c r="B920" s="83"/>
      <c r="C920" s="84"/>
      <c r="D920" s="85"/>
      <c r="E920" s="85"/>
      <c r="F920" s="83"/>
      <c r="G920" s="86"/>
    </row>
    <row r="921" spans="1:7" ht="17">
      <c r="A921" s="77">
        <f>'Initiative Basics'!C31</f>
        <v>0</v>
      </c>
      <c r="B921" s="96"/>
      <c r="C921" s="97"/>
      <c r="D921" s="98"/>
      <c r="E921" s="98"/>
      <c r="F921" s="96"/>
      <c r="G921" s="99"/>
    </row>
    <row r="922" spans="1:7" ht="17">
      <c r="A922" s="82">
        <f>'Initiative Basics'!C32</f>
        <v>0</v>
      </c>
      <c r="B922" s="83"/>
      <c r="C922" s="84"/>
      <c r="D922" s="85"/>
      <c r="E922" s="85"/>
      <c r="F922" s="83"/>
      <c r="G922" s="86"/>
    </row>
    <row r="923" spans="1:7" ht="17">
      <c r="A923" s="77">
        <f>'Initiative Basics'!C33</f>
        <v>0</v>
      </c>
      <c r="B923" s="96"/>
      <c r="C923" s="97"/>
      <c r="D923" s="98"/>
      <c r="E923" s="98"/>
      <c r="F923" s="96"/>
      <c r="G923" s="99"/>
    </row>
    <row r="924" spans="1:7" ht="17">
      <c r="A924" s="82">
        <f>'Initiative Basics'!C34</f>
        <v>0</v>
      </c>
      <c r="B924" s="83"/>
      <c r="C924" s="84"/>
      <c r="D924" s="85"/>
      <c r="E924" s="85"/>
      <c r="F924" s="83"/>
      <c r="G924" s="86"/>
    </row>
    <row r="925" spans="1:7" ht="17">
      <c r="A925" s="77">
        <f>'Initiative Basics'!C35</f>
        <v>0</v>
      </c>
      <c r="B925" s="96"/>
      <c r="C925" s="97"/>
      <c r="D925" s="98"/>
      <c r="E925" s="98"/>
      <c r="F925" s="96"/>
      <c r="G925" s="99"/>
    </row>
    <row r="926" spans="1:7" ht="17">
      <c r="A926" s="82">
        <f>'Initiative Basics'!C36</f>
        <v>0</v>
      </c>
      <c r="B926" s="83"/>
      <c r="C926" s="84"/>
      <c r="D926" s="85"/>
      <c r="E926" s="85"/>
      <c r="F926" s="83"/>
      <c r="G926" s="86"/>
    </row>
    <row r="927" spans="1:7" ht="17">
      <c r="A927" s="77">
        <f>'Initiative Basics'!C37</f>
        <v>0</v>
      </c>
      <c r="B927" s="96"/>
      <c r="C927" s="97"/>
      <c r="D927" s="98"/>
      <c r="E927" s="98"/>
      <c r="F927" s="96"/>
      <c r="G927" s="99"/>
    </row>
    <row r="928" spans="1:7" ht="17">
      <c r="A928" s="82">
        <f>'Initiative Basics'!C38</f>
        <v>0</v>
      </c>
      <c r="B928" s="83"/>
      <c r="C928" s="84"/>
      <c r="D928" s="85"/>
      <c r="E928" s="85"/>
      <c r="F928" s="83"/>
      <c r="G928" s="86"/>
    </row>
    <row r="929" spans="1:7" ht="17">
      <c r="A929" s="77">
        <f>'Initiative Basics'!C39</f>
        <v>0</v>
      </c>
      <c r="B929" s="96"/>
      <c r="C929" s="97"/>
      <c r="D929" s="98"/>
      <c r="E929" s="98"/>
      <c r="F929" s="96"/>
      <c r="G929" s="99"/>
    </row>
    <row r="930" spans="1:7" ht="17">
      <c r="A930" s="82">
        <f>'Initiative Basics'!C40</f>
        <v>0</v>
      </c>
      <c r="B930" s="83"/>
      <c r="C930" s="84"/>
      <c r="D930" s="85"/>
      <c r="E930" s="85"/>
      <c r="F930" s="83"/>
      <c r="G930" s="86"/>
    </row>
    <row r="931" spans="1:7" ht="17">
      <c r="A931" s="77">
        <f>'Initiative Basics'!C41</f>
        <v>0</v>
      </c>
      <c r="B931" s="96"/>
      <c r="C931" s="97"/>
      <c r="D931" s="98"/>
      <c r="E931" s="98"/>
      <c r="F931" s="96"/>
      <c r="G931" s="99"/>
    </row>
    <row r="932" spans="1:7" ht="17">
      <c r="A932" s="82">
        <f>'Initiative Basics'!C42</f>
        <v>0</v>
      </c>
      <c r="B932" s="83"/>
      <c r="C932" s="84"/>
      <c r="D932" s="85"/>
      <c r="E932" s="85"/>
      <c r="F932" s="83"/>
      <c r="G932" s="86"/>
    </row>
    <row r="933" spans="1:7" ht="18" thickBot="1">
      <c r="A933" s="72" t="s">
        <v>11</v>
      </c>
      <c r="B933" s="73">
        <f t="shared" ref="B933:G933" si="30">SUM(B893:B932)</f>
        <v>0</v>
      </c>
      <c r="C933" s="74">
        <f t="shared" si="30"/>
        <v>0</v>
      </c>
      <c r="D933" s="115">
        <f t="shared" si="30"/>
        <v>0</v>
      </c>
      <c r="E933" s="115">
        <f t="shared" si="30"/>
        <v>0</v>
      </c>
      <c r="F933" s="108">
        <f t="shared" si="30"/>
        <v>0</v>
      </c>
      <c r="G933" s="109">
        <f t="shared" si="30"/>
        <v>0</v>
      </c>
    </row>
    <row r="934" spans="1:7" ht="19" thickTop="1" thickBot="1">
      <c r="A934" s="75" t="s">
        <v>9</v>
      </c>
      <c r="B934" s="217">
        <f>SUM(B893:C932)</f>
        <v>0</v>
      </c>
      <c r="C934" s="218"/>
      <c r="D934" s="219">
        <f>SUM(D893:E932)</f>
        <v>0</v>
      </c>
      <c r="E934" s="219"/>
      <c r="F934" s="220">
        <f>SUM(F893:G932)</f>
        <v>0</v>
      </c>
      <c r="G934" s="221"/>
    </row>
    <row r="935" spans="1:7" ht="18" thickBot="1">
      <c r="A935" s="103"/>
      <c r="B935" s="104"/>
      <c r="C935" s="104"/>
      <c r="D935" s="105"/>
      <c r="E935" s="103"/>
      <c r="F935" s="103"/>
      <c r="G935" s="103"/>
    </row>
    <row r="936" spans="1:7" ht="17">
      <c r="A936" s="76" t="s">
        <v>83</v>
      </c>
      <c r="B936" s="222" t="str">
        <f>'Initiative Basics'!A23</f>
        <v>U</v>
      </c>
      <c r="C936" s="223"/>
      <c r="D936" s="223"/>
      <c r="E936" s="223"/>
      <c r="F936" s="223"/>
      <c r="G936" s="224"/>
    </row>
    <row r="937" spans="1:7" ht="17">
      <c r="A937" s="210" t="s">
        <v>2</v>
      </c>
      <c r="B937" s="212" t="s">
        <v>104</v>
      </c>
      <c r="C937" s="213"/>
      <c r="D937" s="214" t="s">
        <v>105</v>
      </c>
      <c r="E937" s="214"/>
      <c r="F937" s="215" t="s">
        <v>106</v>
      </c>
      <c r="G937" s="216"/>
    </row>
    <row r="938" spans="1:7" ht="18">
      <c r="A938" s="211"/>
      <c r="B938" s="49" t="s">
        <v>7</v>
      </c>
      <c r="C938" s="50" t="s">
        <v>4</v>
      </c>
      <c r="D938" s="116" t="s">
        <v>8</v>
      </c>
      <c r="E938" s="116" t="s">
        <v>4</v>
      </c>
      <c r="F938" s="106" t="s">
        <v>8</v>
      </c>
      <c r="G938" s="107" t="s">
        <v>4</v>
      </c>
    </row>
    <row r="939" spans="1:7" ht="17">
      <c r="A939" s="77" t="str">
        <f>'Initiative Basics'!C3</f>
        <v>A</v>
      </c>
      <c r="B939" s="78"/>
      <c r="C939" s="79"/>
      <c r="D939" s="93"/>
      <c r="E939" s="93"/>
      <c r="F939" s="94"/>
      <c r="G939" s="95"/>
    </row>
    <row r="940" spans="1:7" ht="17">
      <c r="A940" s="82" t="str">
        <f>'Initiative Basics'!C4</f>
        <v>B</v>
      </c>
      <c r="B940" s="83"/>
      <c r="C940" s="84"/>
      <c r="D940" s="85"/>
      <c r="E940" s="85"/>
      <c r="F940" s="83"/>
      <c r="G940" s="86"/>
    </row>
    <row r="941" spans="1:7" ht="17">
      <c r="A941" s="77" t="str">
        <f>'Initiative Basics'!C5</f>
        <v>C</v>
      </c>
      <c r="B941" s="96"/>
      <c r="C941" s="97"/>
      <c r="D941" s="98"/>
      <c r="E941" s="98"/>
      <c r="F941" s="96"/>
      <c r="G941" s="99"/>
    </row>
    <row r="942" spans="1:7" ht="17">
      <c r="A942" s="82" t="str">
        <f>'Initiative Basics'!C6</f>
        <v>D</v>
      </c>
      <c r="B942" s="83"/>
      <c r="C942" s="84"/>
      <c r="D942" s="85"/>
      <c r="E942" s="85"/>
      <c r="F942" s="83"/>
      <c r="G942" s="86"/>
    </row>
    <row r="943" spans="1:7" ht="17">
      <c r="A943" s="77" t="str">
        <f>'Initiative Basics'!C7</f>
        <v>E</v>
      </c>
      <c r="B943" s="96"/>
      <c r="C943" s="97"/>
      <c r="D943" s="98"/>
      <c r="E943" s="98"/>
      <c r="F943" s="96"/>
      <c r="G943" s="99"/>
    </row>
    <row r="944" spans="1:7" ht="17">
      <c r="A944" s="82" t="str">
        <f>'Initiative Basics'!C8</f>
        <v>F</v>
      </c>
      <c r="B944" s="83"/>
      <c r="C944" s="84"/>
      <c r="D944" s="85"/>
      <c r="E944" s="85"/>
      <c r="F944" s="83"/>
      <c r="G944" s="86"/>
    </row>
    <row r="945" spans="1:7" ht="17">
      <c r="A945" s="77" t="str">
        <f>'Initiative Basics'!C9</f>
        <v>G</v>
      </c>
      <c r="B945" s="96"/>
      <c r="C945" s="97"/>
      <c r="D945" s="98"/>
      <c r="E945" s="98"/>
      <c r="F945" s="96"/>
      <c r="G945" s="99"/>
    </row>
    <row r="946" spans="1:7" ht="17">
      <c r="A946" s="82" t="str">
        <f>'Initiative Basics'!C10</f>
        <v>H</v>
      </c>
      <c r="B946" s="83"/>
      <c r="C946" s="84"/>
      <c r="D946" s="85"/>
      <c r="E946" s="85"/>
      <c r="F946" s="83"/>
      <c r="G946" s="86"/>
    </row>
    <row r="947" spans="1:7" ht="17">
      <c r="A947" s="77" t="str">
        <f>'Initiative Basics'!C11</f>
        <v>I</v>
      </c>
      <c r="B947" s="96"/>
      <c r="C947" s="97"/>
      <c r="D947" s="98"/>
      <c r="E947" s="98"/>
      <c r="F947" s="96"/>
      <c r="G947" s="99"/>
    </row>
    <row r="948" spans="1:7" ht="17">
      <c r="A948" s="82" t="str">
        <f>'Initiative Basics'!C12</f>
        <v>J</v>
      </c>
      <c r="B948" s="83"/>
      <c r="C948" s="84"/>
      <c r="D948" s="85"/>
      <c r="E948" s="85"/>
      <c r="F948" s="83"/>
      <c r="G948" s="86"/>
    </row>
    <row r="949" spans="1:7" ht="17">
      <c r="A949" s="77" t="str">
        <f>'Initiative Basics'!C13</f>
        <v>K</v>
      </c>
      <c r="B949" s="96"/>
      <c r="C949" s="97"/>
      <c r="D949" s="98"/>
      <c r="E949" s="98"/>
      <c r="F949" s="96"/>
      <c r="G949" s="99"/>
    </row>
    <row r="950" spans="1:7" ht="17">
      <c r="A950" s="82" t="str">
        <f>'Initiative Basics'!C14</f>
        <v>L</v>
      </c>
      <c r="B950" s="83"/>
      <c r="C950" s="84"/>
      <c r="D950" s="85"/>
      <c r="E950" s="85"/>
      <c r="F950" s="83"/>
      <c r="G950" s="86"/>
    </row>
    <row r="951" spans="1:7" ht="17">
      <c r="A951" s="77" t="str">
        <f>'Initiative Basics'!C15</f>
        <v>M</v>
      </c>
      <c r="B951" s="96"/>
      <c r="C951" s="97"/>
      <c r="D951" s="98"/>
      <c r="E951" s="98"/>
      <c r="F951" s="96"/>
      <c r="G951" s="99"/>
    </row>
    <row r="952" spans="1:7" ht="17">
      <c r="A952" s="82" t="str">
        <f>'Initiative Basics'!C16</f>
        <v>N</v>
      </c>
      <c r="B952" s="83"/>
      <c r="C952" s="84"/>
      <c r="D952" s="85"/>
      <c r="E952" s="85"/>
      <c r="F952" s="83"/>
      <c r="G952" s="86"/>
    </row>
    <row r="953" spans="1:7" ht="17">
      <c r="A953" s="77" t="str">
        <f>'Initiative Basics'!C17</f>
        <v>O</v>
      </c>
      <c r="B953" s="96"/>
      <c r="C953" s="97"/>
      <c r="D953" s="98"/>
      <c r="E953" s="98"/>
      <c r="F953" s="96"/>
      <c r="G953" s="99"/>
    </row>
    <row r="954" spans="1:7" ht="17">
      <c r="A954" s="82" t="str">
        <f>'Initiative Basics'!C18</f>
        <v>P</v>
      </c>
      <c r="B954" s="83"/>
      <c r="C954" s="84"/>
      <c r="D954" s="85"/>
      <c r="E954" s="85"/>
      <c r="F954" s="83"/>
      <c r="G954" s="86"/>
    </row>
    <row r="955" spans="1:7" ht="17">
      <c r="A955" s="77" t="str">
        <f>'Initiative Basics'!C19</f>
        <v>Q</v>
      </c>
      <c r="B955" s="96"/>
      <c r="C955" s="97"/>
      <c r="D955" s="98"/>
      <c r="E955" s="98"/>
      <c r="F955" s="96"/>
      <c r="G955" s="99"/>
    </row>
    <row r="956" spans="1:7" ht="17">
      <c r="A956" s="82" t="str">
        <f>'Initiative Basics'!C20</f>
        <v>R</v>
      </c>
      <c r="B956" s="83"/>
      <c r="C956" s="84"/>
      <c r="D956" s="85"/>
      <c r="E956" s="85"/>
      <c r="F956" s="83"/>
      <c r="G956" s="86"/>
    </row>
    <row r="957" spans="1:7" ht="17">
      <c r="A957" s="77" t="str">
        <f>'Initiative Basics'!C21</f>
        <v>S</v>
      </c>
      <c r="B957" s="96"/>
      <c r="C957" s="97"/>
      <c r="D957" s="98"/>
      <c r="E957" s="98"/>
      <c r="F957" s="96"/>
      <c r="G957" s="99"/>
    </row>
    <row r="958" spans="1:7" ht="17">
      <c r="A958" s="82" t="str">
        <f>'Initiative Basics'!C22</f>
        <v>T</v>
      </c>
      <c r="B958" s="83"/>
      <c r="C958" s="84"/>
      <c r="D958" s="85"/>
      <c r="E958" s="85"/>
      <c r="F958" s="83"/>
      <c r="G958" s="86"/>
    </row>
    <row r="959" spans="1:7" ht="17">
      <c r="A959" s="77" t="str">
        <f>'Initiative Basics'!C23</f>
        <v>U</v>
      </c>
      <c r="B959" s="96"/>
      <c r="C959" s="97"/>
      <c r="D959" s="98"/>
      <c r="E959" s="98"/>
      <c r="F959" s="96"/>
      <c r="G959" s="99"/>
    </row>
    <row r="960" spans="1:7" ht="17">
      <c r="A960" s="82" t="str">
        <f>'Initiative Basics'!C24</f>
        <v>V</v>
      </c>
      <c r="B960" s="83"/>
      <c r="C960" s="84"/>
      <c r="D960" s="85"/>
      <c r="E960" s="85"/>
      <c r="F960" s="83"/>
      <c r="G960" s="86"/>
    </row>
    <row r="961" spans="1:7" ht="17">
      <c r="A961" s="77" t="str">
        <f>'Initiative Basics'!C25</f>
        <v>W</v>
      </c>
      <c r="B961" s="96"/>
      <c r="C961" s="97"/>
      <c r="D961" s="98"/>
      <c r="E961" s="98"/>
      <c r="F961" s="96"/>
      <c r="G961" s="99"/>
    </row>
    <row r="962" spans="1:7" ht="17">
      <c r="A962" s="82" t="str">
        <f>'Initiative Basics'!C26</f>
        <v>X</v>
      </c>
      <c r="B962" s="83"/>
      <c r="C962" s="84"/>
      <c r="D962" s="85"/>
      <c r="E962" s="85"/>
      <c r="F962" s="83"/>
      <c r="G962" s="86"/>
    </row>
    <row r="963" spans="1:7" ht="17">
      <c r="A963" s="77" t="str">
        <f>'Initiative Basics'!C27</f>
        <v>Y</v>
      </c>
      <c r="B963" s="96"/>
      <c r="C963" s="97"/>
      <c r="D963" s="98"/>
      <c r="E963" s="98"/>
      <c r="F963" s="96"/>
      <c r="G963" s="99"/>
    </row>
    <row r="964" spans="1:7" ht="17">
      <c r="A964" s="82" t="str">
        <f>'Initiative Basics'!C28</f>
        <v>Z</v>
      </c>
      <c r="B964" s="83"/>
      <c r="C964" s="84"/>
      <c r="D964" s="85"/>
      <c r="E964" s="85"/>
      <c r="F964" s="83"/>
      <c r="G964" s="86"/>
    </row>
    <row r="965" spans="1:7" ht="17">
      <c r="A965" s="77">
        <f>'Initiative Basics'!C29</f>
        <v>0</v>
      </c>
      <c r="B965" s="96"/>
      <c r="C965" s="97"/>
      <c r="D965" s="98"/>
      <c r="E965" s="98"/>
      <c r="F965" s="96"/>
      <c r="G965" s="99"/>
    </row>
    <row r="966" spans="1:7" ht="17">
      <c r="A966" s="82">
        <f>'Initiative Basics'!C30</f>
        <v>0</v>
      </c>
      <c r="B966" s="83"/>
      <c r="C966" s="84"/>
      <c r="D966" s="85"/>
      <c r="E966" s="85"/>
      <c r="F966" s="83"/>
      <c r="G966" s="86"/>
    </row>
    <row r="967" spans="1:7" ht="17">
      <c r="A967" s="77">
        <f>'Initiative Basics'!C31</f>
        <v>0</v>
      </c>
      <c r="B967" s="96"/>
      <c r="C967" s="97"/>
      <c r="D967" s="98"/>
      <c r="E967" s="98"/>
      <c r="F967" s="96"/>
      <c r="G967" s="99"/>
    </row>
    <row r="968" spans="1:7" ht="17">
      <c r="A968" s="82">
        <f>'Initiative Basics'!C32</f>
        <v>0</v>
      </c>
      <c r="B968" s="83"/>
      <c r="C968" s="84"/>
      <c r="D968" s="85"/>
      <c r="E968" s="85"/>
      <c r="F968" s="83"/>
      <c r="G968" s="86"/>
    </row>
    <row r="969" spans="1:7" ht="17">
      <c r="A969" s="77">
        <f>'Initiative Basics'!C33</f>
        <v>0</v>
      </c>
      <c r="B969" s="96"/>
      <c r="C969" s="97"/>
      <c r="D969" s="98"/>
      <c r="E969" s="98"/>
      <c r="F969" s="96"/>
      <c r="G969" s="99"/>
    </row>
    <row r="970" spans="1:7" ht="17">
      <c r="A970" s="82">
        <f>'Initiative Basics'!C34</f>
        <v>0</v>
      </c>
      <c r="B970" s="83"/>
      <c r="C970" s="84"/>
      <c r="D970" s="85"/>
      <c r="E970" s="85"/>
      <c r="F970" s="83"/>
      <c r="G970" s="86"/>
    </row>
    <row r="971" spans="1:7" ht="17">
      <c r="A971" s="77">
        <f>'Initiative Basics'!C35</f>
        <v>0</v>
      </c>
      <c r="B971" s="96"/>
      <c r="C971" s="97"/>
      <c r="D971" s="98"/>
      <c r="E971" s="98"/>
      <c r="F971" s="96"/>
      <c r="G971" s="99"/>
    </row>
    <row r="972" spans="1:7" ht="17">
      <c r="A972" s="82">
        <f>'Initiative Basics'!C36</f>
        <v>0</v>
      </c>
      <c r="B972" s="83"/>
      <c r="C972" s="84"/>
      <c r="D972" s="85"/>
      <c r="E972" s="85"/>
      <c r="F972" s="83"/>
      <c r="G972" s="86"/>
    </row>
    <row r="973" spans="1:7" ht="17">
      <c r="A973" s="77">
        <f>'Initiative Basics'!C37</f>
        <v>0</v>
      </c>
      <c r="B973" s="96"/>
      <c r="C973" s="97"/>
      <c r="D973" s="98"/>
      <c r="E973" s="98"/>
      <c r="F973" s="96"/>
      <c r="G973" s="99"/>
    </row>
    <row r="974" spans="1:7" ht="17">
      <c r="A974" s="82">
        <f>'Initiative Basics'!C38</f>
        <v>0</v>
      </c>
      <c r="B974" s="83"/>
      <c r="C974" s="84"/>
      <c r="D974" s="85"/>
      <c r="E974" s="85"/>
      <c r="F974" s="83"/>
      <c r="G974" s="86"/>
    </row>
    <row r="975" spans="1:7" ht="17">
      <c r="A975" s="77">
        <f>'Initiative Basics'!C39</f>
        <v>0</v>
      </c>
      <c r="B975" s="96"/>
      <c r="C975" s="97"/>
      <c r="D975" s="98"/>
      <c r="E975" s="98"/>
      <c r="F975" s="96"/>
      <c r="G975" s="99"/>
    </row>
    <row r="976" spans="1:7" ht="17">
      <c r="A976" s="82">
        <f>'Initiative Basics'!C40</f>
        <v>0</v>
      </c>
      <c r="B976" s="83"/>
      <c r="C976" s="84"/>
      <c r="D976" s="85"/>
      <c r="E976" s="85"/>
      <c r="F976" s="83"/>
      <c r="G976" s="86"/>
    </row>
    <row r="977" spans="1:7" ht="17">
      <c r="A977" s="77">
        <f>'Initiative Basics'!C41</f>
        <v>0</v>
      </c>
      <c r="B977" s="96"/>
      <c r="C977" s="97"/>
      <c r="D977" s="98"/>
      <c r="E977" s="98"/>
      <c r="F977" s="96"/>
      <c r="G977" s="99"/>
    </row>
    <row r="978" spans="1:7" ht="17">
      <c r="A978" s="82">
        <f>'Initiative Basics'!C42</f>
        <v>0</v>
      </c>
      <c r="B978" s="83"/>
      <c r="C978" s="84"/>
      <c r="D978" s="85"/>
      <c r="E978" s="85"/>
      <c r="F978" s="83"/>
      <c r="G978" s="86"/>
    </row>
    <row r="979" spans="1:7" ht="18" thickBot="1">
      <c r="A979" s="72" t="s">
        <v>11</v>
      </c>
      <c r="B979" s="73">
        <f>SUM(B939:B978)</f>
        <v>0</v>
      </c>
      <c r="C979" s="74">
        <f>SUM(C939:C978)</f>
        <v>0</v>
      </c>
      <c r="D979" s="115">
        <f t="shared" ref="D979:G979" si="31">SUM(D939:D978)</f>
        <v>0</v>
      </c>
      <c r="E979" s="115">
        <f t="shared" si="31"/>
        <v>0</v>
      </c>
      <c r="F979" s="108">
        <f t="shared" si="31"/>
        <v>0</v>
      </c>
      <c r="G979" s="109">
        <f t="shared" si="31"/>
        <v>0</v>
      </c>
    </row>
    <row r="980" spans="1:7" ht="19" thickTop="1" thickBot="1">
      <c r="A980" s="75" t="s">
        <v>9</v>
      </c>
      <c r="B980" s="217">
        <f>SUM(B939:C978)</f>
        <v>0</v>
      </c>
      <c r="C980" s="218"/>
      <c r="D980" s="219">
        <f t="shared" ref="D980" si="32">SUM(D939:E978)</f>
        <v>0</v>
      </c>
      <c r="E980" s="219"/>
      <c r="F980" s="220">
        <f t="shared" ref="F980" si="33">SUM(F939:G978)</f>
        <v>0</v>
      </c>
      <c r="G980" s="221"/>
    </row>
    <row r="981" spans="1:7" ht="18" thickBot="1">
      <c r="A981" s="103"/>
      <c r="B981" s="104"/>
      <c r="C981" s="104"/>
      <c r="D981" s="105"/>
      <c r="E981" s="103"/>
      <c r="F981" s="103"/>
      <c r="G981" s="103"/>
    </row>
    <row r="982" spans="1:7" ht="17">
      <c r="A982" s="76" t="s">
        <v>84</v>
      </c>
      <c r="B982" s="222" t="str">
        <f>'Initiative Basics'!A24</f>
        <v>V</v>
      </c>
      <c r="C982" s="223"/>
      <c r="D982" s="223"/>
      <c r="E982" s="223"/>
      <c r="F982" s="223"/>
      <c r="G982" s="224"/>
    </row>
    <row r="983" spans="1:7" ht="17">
      <c r="A983" s="210" t="s">
        <v>2</v>
      </c>
      <c r="B983" s="212" t="s">
        <v>104</v>
      </c>
      <c r="C983" s="213"/>
      <c r="D983" s="214" t="s">
        <v>105</v>
      </c>
      <c r="E983" s="214"/>
      <c r="F983" s="215" t="s">
        <v>106</v>
      </c>
      <c r="G983" s="216"/>
    </row>
    <row r="984" spans="1:7" ht="18">
      <c r="A984" s="211"/>
      <c r="B984" s="49" t="s">
        <v>7</v>
      </c>
      <c r="C984" s="50" t="s">
        <v>4</v>
      </c>
      <c r="D984" s="116" t="s">
        <v>8</v>
      </c>
      <c r="E984" s="116" t="s">
        <v>4</v>
      </c>
      <c r="F984" s="106" t="s">
        <v>8</v>
      </c>
      <c r="G984" s="107" t="s">
        <v>4</v>
      </c>
    </row>
    <row r="985" spans="1:7" ht="17">
      <c r="A985" s="77" t="str">
        <f>'Initiative Basics'!C3</f>
        <v>A</v>
      </c>
      <c r="B985" s="78"/>
      <c r="C985" s="79"/>
      <c r="D985" s="93"/>
      <c r="E985" s="93"/>
      <c r="F985" s="94"/>
      <c r="G985" s="95"/>
    </row>
    <row r="986" spans="1:7" ht="17">
      <c r="A986" s="82" t="str">
        <f>'Initiative Basics'!C4</f>
        <v>B</v>
      </c>
      <c r="B986" s="83"/>
      <c r="C986" s="84"/>
      <c r="D986" s="85"/>
      <c r="E986" s="85"/>
      <c r="F986" s="83"/>
      <c r="G986" s="86"/>
    </row>
    <row r="987" spans="1:7" ht="17">
      <c r="A987" s="77" t="str">
        <f>'Initiative Basics'!C5</f>
        <v>C</v>
      </c>
      <c r="B987" s="96"/>
      <c r="C987" s="97"/>
      <c r="D987" s="98"/>
      <c r="E987" s="98"/>
      <c r="F987" s="96"/>
      <c r="G987" s="99"/>
    </row>
    <row r="988" spans="1:7" ht="17">
      <c r="A988" s="82" t="str">
        <f>'Initiative Basics'!C6</f>
        <v>D</v>
      </c>
      <c r="B988" s="83"/>
      <c r="C988" s="84"/>
      <c r="D988" s="85"/>
      <c r="E988" s="85"/>
      <c r="F988" s="83"/>
      <c r="G988" s="86"/>
    </row>
    <row r="989" spans="1:7" ht="17">
      <c r="A989" s="77" t="str">
        <f>'Initiative Basics'!C7</f>
        <v>E</v>
      </c>
      <c r="B989" s="96"/>
      <c r="C989" s="97"/>
      <c r="D989" s="98"/>
      <c r="E989" s="98"/>
      <c r="F989" s="96"/>
      <c r="G989" s="99"/>
    </row>
    <row r="990" spans="1:7" ht="17">
      <c r="A990" s="82" t="str">
        <f>'Initiative Basics'!C8</f>
        <v>F</v>
      </c>
      <c r="B990" s="83"/>
      <c r="C990" s="84"/>
      <c r="D990" s="85"/>
      <c r="E990" s="85"/>
      <c r="F990" s="83"/>
      <c r="G990" s="86"/>
    </row>
    <row r="991" spans="1:7" ht="17">
      <c r="A991" s="77" t="str">
        <f>'Initiative Basics'!C9</f>
        <v>G</v>
      </c>
      <c r="B991" s="96"/>
      <c r="C991" s="97"/>
      <c r="D991" s="98"/>
      <c r="E991" s="98"/>
      <c r="F991" s="96"/>
      <c r="G991" s="99"/>
    </row>
    <row r="992" spans="1:7" ht="17">
      <c r="A992" s="82" t="str">
        <f>'Initiative Basics'!C10</f>
        <v>H</v>
      </c>
      <c r="B992" s="83"/>
      <c r="C992" s="84"/>
      <c r="D992" s="85"/>
      <c r="E992" s="85"/>
      <c r="F992" s="83"/>
      <c r="G992" s="86"/>
    </row>
    <row r="993" spans="1:7" ht="17">
      <c r="A993" s="77" t="str">
        <f>'Initiative Basics'!C11</f>
        <v>I</v>
      </c>
      <c r="B993" s="96"/>
      <c r="C993" s="97"/>
      <c r="D993" s="98"/>
      <c r="E993" s="98"/>
      <c r="F993" s="96"/>
      <c r="G993" s="99"/>
    </row>
    <row r="994" spans="1:7" ht="17">
      <c r="A994" s="82" t="str">
        <f>'Initiative Basics'!C12</f>
        <v>J</v>
      </c>
      <c r="B994" s="83"/>
      <c r="C994" s="84"/>
      <c r="D994" s="85"/>
      <c r="E994" s="85"/>
      <c r="F994" s="83"/>
      <c r="G994" s="86"/>
    </row>
    <row r="995" spans="1:7" ht="17">
      <c r="A995" s="77" t="str">
        <f>'Initiative Basics'!C13</f>
        <v>K</v>
      </c>
      <c r="B995" s="96"/>
      <c r="C995" s="97"/>
      <c r="D995" s="98"/>
      <c r="E995" s="98"/>
      <c r="F995" s="96"/>
      <c r="G995" s="99"/>
    </row>
    <row r="996" spans="1:7" ht="17">
      <c r="A996" s="82" t="str">
        <f>'Initiative Basics'!C14</f>
        <v>L</v>
      </c>
      <c r="B996" s="83"/>
      <c r="C996" s="84"/>
      <c r="D996" s="85"/>
      <c r="E996" s="85"/>
      <c r="F996" s="83"/>
      <c r="G996" s="86"/>
    </row>
    <row r="997" spans="1:7" ht="17">
      <c r="A997" s="77" t="str">
        <f>'Initiative Basics'!C15</f>
        <v>M</v>
      </c>
      <c r="B997" s="96"/>
      <c r="C997" s="97"/>
      <c r="D997" s="98"/>
      <c r="E997" s="98"/>
      <c r="F997" s="96"/>
      <c r="G997" s="99"/>
    </row>
    <row r="998" spans="1:7" ht="17">
      <c r="A998" s="82" t="str">
        <f>'Initiative Basics'!C16</f>
        <v>N</v>
      </c>
      <c r="B998" s="83"/>
      <c r="C998" s="84"/>
      <c r="D998" s="85"/>
      <c r="E998" s="85"/>
      <c r="F998" s="83"/>
      <c r="G998" s="86"/>
    </row>
    <row r="999" spans="1:7" ht="17">
      <c r="A999" s="77" t="str">
        <f>'Initiative Basics'!C17</f>
        <v>O</v>
      </c>
      <c r="B999" s="96"/>
      <c r="C999" s="97"/>
      <c r="D999" s="98"/>
      <c r="E999" s="98"/>
      <c r="F999" s="96"/>
      <c r="G999" s="99"/>
    </row>
    <row r="1000" spans="1:7" ht="17">
      <c r="A1000" s="82" t="str">
        <f>'Initiative Basics'!C18</f>
        <v>P</v>
      </c>
      <c r="B1000" s="83"/>
      <c r="C1000" s="84"/>
      <c r="D1000" s="85"/>
      <c r="E1000" s="85"/>
      <c r="F1000" s="83"/>
      <c r="G1000" s="86"/>
    </row>
    <row r="1001" spans="1:7" ht="17">
      <c r="A1001" s="77" t="str">
        <f>'Initiative Basics'!C19</f>
        <v>Q</v>
      </c>
      <c r="B1001" s="96"/>
      <c r="C1001" s="97"/>
      <c r="D1001" s="98"/>
      <c r="E1001" s="98"/>
      <c r="F1001" s="96"/>
      <c r="G1001" s="99"/>
    </row>
    <row r="1002" spans="1:7" ht="17">
      <c r="A1002" s="82" t="str">
        <f>'Initiative Basics'!C20</f>
        <v>R</v>
      </c>
      <c r="B1002" s="83"/>
      <c r="C1002" s="84"/>
      <c r="D1002" s="85"/>
      <c r="E1002" s="85"/>
      <c r="F1002" s="83"/>
      <c r="G1002" s="86"/>
    </row>
    <row r="1003" spans="1:7" ht="17">
      <c r="A1003" s="77" t="str">
        <f>'Initiative Basics'!C21</f>
        <v>S</v>
      </c>
      <c r="B1003" s="96"/>
      <c r="C1003" s="97"/>
      <c r="D1003" s="98"/>
      <c r="E1003" s="98"/>
      <c r="F1003" s="96"/>
      <c r="G1003" s="99"/>
    </row>
    <row r="1004" spans="1:7" ht="17">
      <c r="A1004" s="82" t="str">
        <f>'Initiative Basics'!C22</f>
        <v>T</v>
      </c>
      <c r="B1004" s="83"/>
      <c r="C1004" s="84"/>
      <c r="D1004" s="85"/>
      <c r="E1004" s="85"/>
      <c r="F1004" s="83"/>
      <c r="G1004" s="86"/>
    </row>
    <row r="1005" spans="1:7" ht="17">
      <c r="A1005" s="77" t="str">
        <f>'Initiative Basics'!C23</f>
        <v>U</v>
      </c>
      <c r="B1005" s="96"/>
      <c r="C1005" s="97"/>
      <c r="D1005" s="98"/>
      <c r="E1005" s="98"/>
      <c r="F1005" s="96"/>
      <c r="G1005" s="99"/>
    </row>
    <row r="1006" spans="1:7" ht="17">
      <c r="A1006" s="82" t="str">
        <f>'Initiative Basics'!C24</f>
        <v>V</v>
      </c>
      <c r="B1006" s="83"/>
      <c r="C1006" s="84"/>
      <c r="D1006" s="85"/>
      <c r="E1006" s="85"/>
      <c r="F1006" s="83"/>
      <c r="G1006" s="86"/>
    </row>
    <row r="1007" spans="1:7" ht="17">
      <c r="A1007" s="77" t="str">
        <f>'Initiative Basics'!C25</f>
        <v>W</v>
      </c>
      <c r="B1007" s="96"/>
      <c r="C1007" s="97"/>
      <c r="D1007" s="98"/>
      <c r="E1007" s="98"/>
      <c r="F1007" s="96"/>
      <c r="G1007" s="99"/>
    </row>
    <row r="1008" spans="1:7" ht="17">
      <c r="A1008" s="82" t="str">
        <f>'Initiative Basics'!C26</f>
        <v>X</v>
      </c>
      <c r="B1008" s="83"/>
      <c r="C1008" s="84"/>
      <c r="D1008" s="85"/>
      <c r="E1008" s="85"/>
      <c r="F1008" s="83"/>
      <c r="G1008" s="86"/>
    </row>
    <row r="1009" spans="1:7" ht="17">
      <c r="A1009" s="77" t="str">
        <f>'Initiative Basics'!C27</f>
        <v>Y</v>
      </c>
      <c r="B1009" s="96"/>
      <c r="C1009" s="97"/>
      <c r="D1009" s="98"/>
      <c r="E1009" s="98"/>
      <c r="F1009" s="96"/>
      <c r="G1009" s="99"/>
    </row>
    <row r="1010" spans="1:7" ht="17">
      <c r="A1010" s="82" t="str">
        <f>'Initiative Basics'!C28</f>
        <v>Z</v>
      </c>
      <c r="B1010" s="83"/>
      <c r="C1010" s="84"/>
      <c r="D1010" s="85"/>
      <c r="E1010" s="85"/>
      <c r="F1010" s="83"/>
      <c r="G1010" s="86"/>
    </row>
    <row r="1011" spans="1:7" ht="17">
      <c r="A1011" s="77">
        <f>'Initiative Basics'!C29</f>
        <v>0</v>
      </c>
      <c r="B1011" s="96"/>
      <c r="C1011" s="97"/>
      <c r="D1011" s="98"/>
      <c r="E1011" s="98"/>
      <c r="F1011" s="96"/>
      <c r="G1011" s="99"/>
    </row>
    <row r="1012" spans="1:7" ht="17">
      <c r="A1012" s="82">
        <f>'Initiative Basics'!C30</f>
        <v>0</v>
      </c>
      <c r="B1012" s="83"/>
      <c r="C1012" s="84"/>
      <c r="D1012" s="85"/>
      <c r="E1012" s="85"/>
      <c r="F1012" s="83"/>
      <c r="G1012" s="86"/>
    </row>
    <row r="1013" spans="1:7" ht="17">
      <c r="A1013" s="77">
        <f>'Initiative Basics'!C31</f>
        <v>0</v>
      </c>
      <c r="B1013" s="96"/>
      <c r="C1013" s="97"/>
      <c r="D1013" s="98"/>
      <c r="E1013" s="98"/>
      <c r="F1013" s="96"/>
      <c r="G1013" s="99"/>
    </row>
    <row r="1014" spans="1:7" ht="17">
      <c r="A1014" s="82">
        <f>'Initiative Basics'!C32</f>
        <v>0</v>
      </c>
      <c r="B1014" s="83"/>
      <c r="C1014" s="84"/>
      <c r="D1014" s="85"/>
      <c r="E1014" s="85"/>
      <c r="F1014" s="83"/>
      <c r="G1014" s="86"/>
    </row>
    <row r="1015" spans="1:7" ht="17">
      <c r="A1015" s="77">
        <f>'Initiative Basics'!C33</f>
        <v>0</v>
      </c>
      <c r="B1015" s="96"/>
      <c r="C1015" s="97"/>
      <c r="D1015" s="98"/>
      <c r="E1015" s="98"/>
      <c r="F1015" s="96"/>
      <c r="G1015" s="99"/>
    </row>
    <row r="1016" spans="1:7" ht="17">
      <c r="A1016" s="82">
        <f>'Initiative Basics'!C34</f>
        <v>0</v>
      </c>
      <c r="B1016" s="83"/>
      <c r="C1016" s="84"/>
      <c r="D1016" s="85"/>
      <c r="E1016" s="85"/>
      <c r="F1016" s="83"/>
      <c r="G1016" s="86"/>
    </row>
    <row r="1017" spans="1:7" ht="17">
      <c r="A1017" s="77">
        <f>'Initiative Basics'!C35</f>
        <v>0</v>
      </c>
      <c r="B1017" s="96"/>
      <c r="C1017" s="97"/>
      <c r="D1017" s="98"/>
      <c r="E1017" s="98"/>
      <c r="F1017" s="96"/>
      <c r="G1017" s="99"/>
    </row>
    <row r="1018" spans="1:7" ht="17">
      <c r="A1018" s="82">
        <f>'Initiative Basics'!C36</f>
        <v>0</v>
      </c>
      <c r="B1018" s="83"/>
      <c r="C1018" s="84"/>
      <c r="D1018" s="85"/>
      <c r="E1018" s="85"/>
      <c r="F1018" s="83"/>
      <c r="G1018" s="86"/>
    </row>
    <row r="1019" spans="1:7" ht="17">
      <c r="A1019" s="77">
        <f>'Initiative Basics'!C37</f>
        <v>0</v>
      </c>
      <c r="B1019" s="96"/>
      <c r="C1019" s="97"/>
      <c r="D1019" s="98"/>
      <c r="E1019" s="98"/>
      <c r="F1019" s="96"/>
      <c r="G1019" s="99"/>
    </row>
    <row r="1020" spans="1:7" ht="17">
      <c r="A1020" s="82">
        <f>'Initiative Basics'!C38</f>
        <v>0</v>
      </c>
      <c r="B1020" s="83"/>
      <c r="C1020" s="84"/>
      <c r="D1020" s="85"/>
      <c r="E1020" s="85"/>
      <c r="F1020" s="83"/>
      <c r="G1020" s="86"/>
    </row>
    <row r="1021" spans="1:7" ht="17">
      <c r="A1021" s="77">
        <f>'Initiative Basics'!C39</f>
        <v>0</v>
      </c>
      <c r="B1021" s="96"/>
      <c r="C1021" s="97"/>
      <c r="D1021" s="98"/>
      <c r="E1021" s="98"/>
      <c r="F1021" s="96"/>
      <c r="G1021" s="99"/>
    </row>
    <row r="1022" spans="1:7" ht="17">
      <c r="A1022" s="82">
        <f>'Initiative Basics'!C40</f>
        <v>0</v>
      </c>
      <c r="B1022" s="83"/>
      <c r="C1022" s="84"/>
      <c r="D1022" s="85"/>
      <c r="E1022" s="85"/>
      <c r="F1022" s="83"/>
      <c r="G1022" s="86"/>
    </row>
    <row r="1023" spans="1:7" ht="17">
      <c r="A1023" s="77">
        <f>'Initiative Basics'!C41</f>
        <v>0</v>
      </c>
      <c r="B1023" s="96"/>
      <c r="C1023" s="97"/>
      <c r="D1023" s="98"/>
      <c r="E1023" s="98"/>
      <c r="F1023" s="96"/>
      <c r="G1023" s="99"/>
    </row>
    <row r="1024" spans="1:7" ht="17">
      <c r="A1024" s="82">
        <f>'Initiative Basics'!C42</f>
        <v>0</v>
      </c>
      <c r="B1024" s="83"/>
      <c r="C1024" s="84"/>
      <c r="D1024" s="85"/>
      <c r="E1024" s="85"/>
      <c r="F1024" s="83"/>
      <c r="G1024" s="86"/>
    </row>
    <row r="1025" spans="1:7" ht="18" thickBot="1">
      <c r="A1025" s="72" t="s">
        <v>11</v>
      </c>
      <c r="B1025" s="73">
        <f t="shared" ref="B1025:G1025" si="34">SUM(B985:B1024)</f>
        <v>0</v>
      </c>
      <c r="C1025" s="74">
        <f t="shared" si="34"/>
        <v>0</v>
      </c>
      <c r="D1025" s="115">
        <f t="shared" si="34"/>
        <v>0</v>
      </c>
      <c r="E1025" s="115">
        <f t="shared" si="34"/>
        <v>0</v>
      </c>
      <c r="F1025" s="108">
        <f t="shared" si="34"/>
        <v>0</v>
      </c>
      <c r="G1025" s="109">
        <f t="shared" si="34"/>
        <v>0</v>
      </c>
    </row>
    <row r="1026" spans="1:7" ht="19" thickTop="1" thickBot="1">
      <c r="A1026" s="75" t="s">
        <v>9</v>
      </c>
      <c r="B1026" s="217">
        <f>SUM(B985:C1024)</f>
        <v>0</v>
      </c>
      <c r="C1026" s="218"/>
      <c r="D1026" s="219">
        <f>SUM(D985:E1024)</f>
        <v>0</v>
      </c>
      <c r="E1026" s="219"/>
      <c r="F1026" s="220">
        <f>SUM(F985:G1024)</f>
        <v>0</v>
      </c>
      <c r="G1026" s="221"/>
    </row>
    <row r="1027" spans="1:7" ht="18" thickBot="1">
      <c r="A1027" s="103"/>
      <c r="B1027" s="104"/>
      <c r="C1027" s="104"/>
      <c r="D1027" s="105"/>
      <c r="E1027" s="103"/>
      <c r="F1027" s="103"/>
      <c r="G1027" s="103"/>
    </row>
    <row r="1028" spans="1:7" ht="17">
      <c r="A1028" s="76" t="s">
        <v>85</v>
      </c>
      <c r="B1028" s="222" t="str">
        <f>'Initiative Basics'!A25</f>
        <v>W</v>
      </c>
      <c r="C1028" s="223"/>
      <c r="D1028" s="223"/>
      <c r="E1028" s="223"/>
      <c r="F1028" s="223"/>
      <c r="G1028" s="224"/>
    </row>
    <row r="1029" spans="1:7" ht="17">
      <c r="A1029" s="210" t="s">
        <v>2</v>
      </c>
      <c r="B1029" s="212" t="s">
        <v>104</v>
      </c>
      <c r="C1029" s="213"/>
      <c r="D1029" s="214" t="s">
        <v>105</v>
      </c>
      <c r="E1029" s="214"/>
      <c r="F1029" s="215" t="s">
        <v>106</v>
      </c>
      <c r="G1029" s="216"/>
    </row>
    <row r="1030" spans="1:7" ht="18">
      <c r="A1030" s="211"/>
      <c r="B1030" s="49" t="s">
        <v>7</v>
      </c>
      <c r="C1030" s="50" t="s">
        <v>4</v>
      </c>
      <c r="D1030" s="116" t="s">
        <v>8</v>
      </c>
      <c r="E1030" s="116" t="s">
        <v>4</v>
      </c>
      <c r="F1030" s="106" t="s">
        <v>8</v>
      </c>
      <c r="G1030" s="107" t="s">
        <v>4</v>
      </c>
    </row>
    <row r="1031" spans="1:7" ht="17">
      <c r="A1031" s="77" t="str">
        <f>'Initiative Basics'!C3</f>
        <v>A</v>
      </c>
      <c r="B1031" s="78"/>
      <c r="C1031" s="79"/>
      <c r="D1031" s="93"/>
      <c r="E1031" s="93"/>
      <c r="F1031" s="94"/>
      <c r="G1031" s="95"/>
    </row>
    <row r="1032" spans="1:7" ht="17">
      <c r="A1032" s="82" t="str">
        <f>'Initiative Basics'!C4</f>
        <v>B</v>
      </c>
      <c r="B1032" s="83"/>
      <c r="C1032" s="84"/>
      <c r="D1032" s="85"/>
      <c r="E1032" s="85"/>
      <c r="F1032" s="83"/>
      <c r="G1032" s="86"/>
    </row>
    <row r="1033" spans="1:7" ht="17">
      <c r="A1033" s="77" t="str">
        <f>'Initiative Basics'!C5</f>
        <v>C</v>
      </c>
      <c r="B1033" s="96"/>
      <c r="C1033" s="97"/>
      <c r="D1033" s="98"/>
      <c r="E1033" s="98"/>
      <c r="F1033" s="96"/>
      <c r="G1033" s="99"/>
    </row>
    <row r="1034" spans="1:7" ht="17">
      <c r="A1034" s="82" t="str">
        <f>'Initiative Basics'!C6</f>
        <v>D</v>
      </c>
      <c r="B1034" s="83"/>
      <c r="C1034" s="84"/>
      <c r="D1034" s="85"/>
      <c r="E1034" s="85"/>
      <c r="F1034" s="83"/>
      <c r="G1034" s="86"/>
    </row>
    <row r="1035" spans="1:7" ht="17">
      <c r="A1035" s="77" t="str">
        <f>'Initiative Basics'!C7</f>
        <v>E</v>
      </c>
      <c r="B1035" s="96"/>
      <c r="C1035" s="97"/>
      <c r="D1035" s="98"/>
      <c r="E1035" s="98"/>
      <c r="F1035" s="96"/>
      <c r="G1035" s="99"/>
    </row>
    <row r="1036" spans="1:7" ht="17">
      <c r="A1036" s="82" t="str">
        <f>'Initiative Basics'!C8</f>
        <v>F</v>
      </c>
      <c r="B1036" s="83"/>
      <c r="C1036" s="84"/>
      <c r="D1036" s="85"/>
      <c r="E1036" s="85"/>
      <c r="F1036" s="83"/>
      <c r="G1036" s="86"/>
    </row>
    <row r="1037" spans="1:7" ht="17">
      <c r="A1037" s="77" t="str">
        <f>'Initiative Basics'!C9</f>
        <v>G</v>
      </c>
      <c r="B1037" s="96"/>
      <c r="C1037" s="97"/>
      <c r="D1037" s="98"/>
      <c r="E1037" s="98"/>
      <c r="F1037" s="96"/>
      <c r="G1037" s="99"/>
    </row>
    <row r="1038" spans="1:7" ht="17">
      <c r="A1038" s="82" t="str">
        <f>'Initiative Basics'!C10</f>
        <v>H</v>
      </c>
      <c r="B1038" s="83"/>
      <c r="C1038" s="84"/>
      <c r="D1038" s="85"/>
      <c r="E1038" s="85"/>
      <c r="F1038" s="83"/>
      <c r="G1038" s="86"/>
    </row>
    <row r="1039" spans="1:7" ht="17">
      <c r="A1039" s="77" t="str">
        <f>'Initiative Basics'!C11</f>
        <v>I</v>
      </c>
      <c r="B1039" s="96"/>
      <c r="C1039" s="97"/>
      <c r="D1039" s="98"/>
      <c r="E1039" s="98"/>
      <c r="F1039" s="96"/>
      <c r="G1039" s="99"/>
    </row>
    <row r="1040" spans="1:7" ht="17">
      <c r="A1040" s="82" t="str">
        <f>'Initiative Basics'!C12</f>
        <v>J</v>
      </c>
      <c r="B1040" s="83"/>
      <c r="C1040" s="84"/>
      <c r="D1040" s="85"/>
      <c r="E1040" s="85"/>
      <c r="F1040" s="83"/>
      <c r="G1040" s="86"/>
    </row>
    <row r="1041" spans="1:7" ht="17">
      <c r="A1041" s="77" t="str">
        <f>'Initiative Basics'!C13</f>
        <v>K</v>
      </c>
      <c r="B1041" s="96"/>
      <c r="C1041" s="97"/>
      <c r="D1041" s="98"/>
      <c r="E1041" s="98"/>
      <c r="F1041" s="96"/>
      <c r="G1041" s="99"/>
    </row>
    <row r="1042" spans="1:7" ht="17">
      <c r="A1042" s="82" t="str">
        <f>'Initiative Basics'!C14</f>
        <v>L</v>
      </c>
      <c r="B1042" s="83"/>
      <c r="C1042" s="84"/>
      <c r="D1042" s="85"/>
      <c r="E1042" s="85"/>
      <c r="F1042" s="83"/>
      <c r="G1042" s="86"/>
    </row>
    <row r="1043" spans="1:7" ht="17">
      <c r="A1043" s="77" t="str">
        <f>'Initiative Basics'!C15</f>
        <v>M</v>
      </c>
      <c r="B1043" s="96"/>
      <c r="C1043" s="97"/>
      <c r="D1043" s="98"/>
      <c r="E1043" s="98"/>
      <c r="F1043" s="96"/>
      <c r="G1043" s="99"/>
    </row>
    <row r="1044" spans="1:7" ht="17">
      <c r="A1044" s="82" t="str">
        <f>'Initiative Basics'!C16</f>
        <v>N</v>
      </c>
      <c r="B1044" s="83"/>
      <c r="C1044" s="84"/>
      <c r="D1044" s="85"/>
      <c r="E1044" s="85"/>
      <c r="F1044" s="83"/>
      <c r="G1044" s="86"/>
    </row>
    <row r="1045" spans="1:7" ht="17">
      <c r="A1045" s="77" t="str">
        <f>'Initiative Basics'!C17</f>
        <v>O</v>
      </c>
      <c r="B1045" s="96"/>
      <c r="C1045" s="97"/>
      <c r="D1045" s="98"/>
      <c r="E1045" s="98"/>
      <c r="F1045" s="96"/>
      <c r="G1045" s="99"/>
    </row>
    <row r="1046" spans="1:7" ht="17">
      <c r="A1046" s="82" t="str">
        <f>'Initiative Basics'!C18</f>
        <v>P</v>
      </c>
      <c r="B1046" s="83"/>
      <c r="C1046" s="84"/>
      <c r="D1046" s="85"/>
      <c r="E1046" s="85"/>
      <c r="F1046" s="83"/>
      <c r="G1046" s="86"/>
    </row>
    <row r="1047" spans="1:7" ht="17">
      <c r="A1047" s="77" t="str">
        <f>'Initiative Basics'!C19</f>
        <v>Q</v>
      </c>
      <c r="B1047" s="96"/>
      <c r="C1047" s="97"/>
      <c r="D1047" s="98"/>
      <c r="E1047" s="98"/>
      <c r="F1047" s="96"/>
      <c r="G1047" s="99"/>
    </row>
    <row r="1048" spans="1:7" ht="17">
      <c r="A1048" s="82" t="str">
        <f>'Initiative Basics'!C20</f>
        <v>R</v>
      </c>
      <c r="B1048" s="83"/>
      <c r="C1048" s="84"/>
      <c r="D1048" s="85"/>
      <c r="E1048" s="85"/>
      <c r="F1048" s="83"/>
      <c r="G1048" s="86"/>
    </row>
    <row r="1049" spans="1:7" ht="17">
      <c r="A1049" s="77" t="str">
        <f>'Initiative Basics'!C21</f>
        <v>S</v>
      </c>
      <c r="B1049" s="96"/>
      <c r="C1049" s="97"/>
      <c r="D1049" s="98"/>
      <c r="E1049" s="98"/>
      <c r="F1049" s="96"/>
      <c r="G1049" s="99"/>
    </row>
    <row r="1050" spans="1:7" ht="17">
      <c r="A1050" s="82" t="str">
        <f>'Initiative Basics'!C22</f>
        <v>T</v>
      </c>
      <c r="B1050" s="83"/>
      <c r="C1050" s="84"/>
      <c r="D1050" s="85"/>
      <c r="E1050" s="85"/>
      <c r="F1050" s="83"/>
      <c r="G1050" s="86"/>
    </row>
    <row r="1051" spans="1:7" ht="17">
      <c r="A1051" s="77" t="str">
        <f>'Initiative Basics'!C23</f>
        <v>U</v>
      </c>
      <c r="B1051" s="96"/>
      <c r="C1051" s="97"/>
      <c r="D1051" s="98"/>
      <c r="E1051" s="98"/>
      <c r="F1051" s="96"/>
      <c r="G1051" s="99"/>
    </row>
    <row r="1052" spans="1:7" ht="17">
      <c r="A1052" s="82" t="str">
        <f>'Initiative Basics'!C24</f>
        <v>V</v>
      </c>
      <c r="B1052" s="83"/>
      <c r="C1052" s="84"/>
      <c r="D1052" s="85"/>
      <c r="E1052" s="85"/>
      <c r="F1052" s="83"/>
      <c r="G1052" s="86"/>
    </row>
    <row r="1053" spans="1:7" ht="17">
      <c r="A1053" s="77" t="str">
        <f>'Initiative Basics'!C25</f>
        <v>W</v>
      </c>
      <c r="B1053" s="96"/>
      <c r="C1053" s="97"/>
      <c r="D1053" s="98"/>
      <c r="E1053" s="98"/>
      <c r="F1053" s="96"/>
      <c r="G1053" s="99"/>
    </row>
    <row r="1054" spans="1:7" ht="17">
      <c r="A1054" s="82" t="str">
        <f>'Initiative Basics'!C26</f>
        <v>X</v>
      </c>
      <c r="B1054" s="83"/>
      <c r="C1054" s="84"/>
      <c r="D1054" s="85"/>
      <c r="E1054" s="85"/>
      <c r="F1054" s="83"/>
      <c r="G1054" s="86"/>
    </row>
    <row r="1055" spans="1:7" ht="17">
      <c r="A1055" s="77" t="str">
        <f>'Initiative Basics'!C27</f>
        <v>Y</v>
      </c>
      <c r="B1055" s="96"/>
      <c r="C1055" s="97"/>
      <c r="D1055" s="98"/>
      <c r="E1055" s="98"/>
      <c r="F1055" s="96"/>
      <c r="G1055" s="99"/>
    </row>
    <row r="1056" spans="1:7" ht="17">
      <c r="A1056" s="82" t="str">
        <f>'Initiative Basics'!C28</f>
        <v>Z</v>
      </c>
      <c r="B1056" s="83"/>
      <c r="C1056" s="84"/>
      <c r="D1056" s="85"/>
      <c r="E1056" s="85"/>
      <c r="F1056" s="83"/>
      <c r="G1056" s="86"/>
    </row>
    <row r="1057" spans="1:7" ht="17">
      <c r="A1057" s="77">
        <f>'Initiative Basics'!C29</f>
        <v>0</v>
      </c>
      <c r="B1057" s="96"/>
      <c r="C1057" s="97"/>
      <c r="D1057" s="98"/>
      <c r="E1057" s="98"/>
      <c r="F1057" s="96"/>
      <c r="G1057" s="99"/>
    </row>
    <row r="1058" spans="1:7" ht="17">
      <c r="A1058" s="82">
        <f>'Initiative Basics'!C30</f>
        <v>0</v>
      </c>
      <c r="B1058" s="83"/>
      <c r="C1058" s="84"/>
      <c r="D1058" s="85"/>
      <c r="E1058" s="85"/>
      <c r="F1058" s="83"/>
      <c r="G1058" s="86"/>
    </row>
    <row r="1059" spans="1:7" ht="17">
      <c r="A1059" s="77">
        <f>'Initiative Basics'!C31</f>
        <v>0</v>
      </c>
      <c r="B1059" s="96"/>
      <c r="C1059" s="97"/>
      <c r="D1059" s="98"/>
      <c r="E1059" s="98"/>
      <c r="F1059" s="96"/>
      <c r="G1059" s="99"/>
    </row>
    <row r="1060" spans="1:7" ht="17">
      <c r="A1060" s="82">
        <f>'Initiative Basics'!C32</f>
        <v>0</v>
      </c>
      <c r="B1060" s="83"/>
      <c r="C1060" s="84"/>
      <c r="D1060" s="85"/>
      <c r="E1060" s="85"/>
      <c r="F1060" s="83"/>
      <c r="G1060" s="86"/>
    </row>
    <row r="1061" spans="1:7" ht="17">
      <c r="A1061" s="77">
        <f>'Initiative Basics'!C33</f>
        <v>0</v>
      </c>
      <c r="B1061" s="96"/>
      <c r="C1061" s="97"/>
      <c r="D1061" s="98"/>
      <c r="E1061" s="98"/>
      <c r="F1061" s="96"/>
      <c r="G1061" s="99"/>
    </row>
    <row r="1062" spans="1:7" ht="17">
      <c r="A1062" s="82">
        <f>'Initiative Basics'!C34</f>
        <v>0</v>
      </c>
      <c r="B1062" s="83"/>
      <c r="C1062" s="84"/>
      <c r="D1062" s="85"/>
      <c r="E1062" s="85"/>
      <c r="F1062" s="83"/>
      <c r="G1062" s="86"/>
    </row>
    <row r="1063" spans="1:7" ht="17">
      <c r="A1063" s="77">
        <f>'Initiative Basics'!C35</f>
        <v>0</v>
      </c>
      <c r="B1063" s="96"/>
      <c r="C1063" s="97"/>
      <c r="D1063" s="98"/>
      <c r="E1063" s="98"/>
      <c r="F1063" s="96"/>
      <c r="G1063" s="99"/>
    </row>
    <row r="1064" spans="1:7" ht="17">
      <c r="A1064" s="82">
        <f>'Initiative Basics'!C36</f>
        <v>0</v>
      </c>
      <c r="B1064" s="83"/>
      <c r="C1064" s="84"/>
      <c r="D1064" s="85"/>
      <c r="E1064" s="85"/>
      <c r="F1064" s="83"/>
      <c r="G1064" s="86"/>
    </row>
    <row r="1065" spans="1:7" ht="17">
      <c r="A1065" s="77">
        <f>'Initiative Basics'!C37</f>
        <v>0</v>
      </c>
      <c r="B1065" s="96"/>
      <c r="C1065" s="97"/>
      <c r="D1065" s="98"/>
      <c r="E1065" s="98"/>
      <c r="F1065" s="96"/>
      <c r="G1065" s="99"/>
    </row>
    <row r="1066" spans="1:7" ht="17">
      <c r="A1066" s="82">
        <f>'Initiative Basics'!C38</f>
        <v>0</v>
      </c>
      <c r="B1066" s="83"/>
      <c r="C1066" s="84"/>
      <c r="D1066" s="85"/>
      <c r="E1066" s="85"/>
      <c r="F1066" s="83"/>
      <c r="G1066" s="86"/>
    </row>
    <row r="1067" spans="1:7" ht="17">
      <c r="A1067" s="77">
        <f>'Initiative Basics'!C39</f>
        <v>0</v>
      </c>
      <c r="B1067" s="96"/>
      <c r="C1067" s="97"/>
      <c r="D1067" s="98"/>
      <c r="E1067" s="98"/>
      <c r="F1067" s="96"/>
      <c r="G1067" s="99"/>
    </row>
    <row r="1068" spans="1:7" ht="17">
      <c r="A1068" s="82">
        <f>'Initiative Basics'!C40</f>
        <v>0</v>
      </c>
      <c r="B1068" s="83"/>
      <c r="C1068" s="84"/>
      <c r="D1068" s="85"/>
      <c r="E1068" s="85"/>
      <c r="F1068" s="83"/>
      <c r="G1068" s="86"/>
    </row>
    <row r="1069" spans="1:7" ht="17">
      <c r="A1069" s="77">
        <f>'Initiative Basics'!C41</f>
        <v>0</v>
      </c>
      <c r="B1069" s="96"/>
      <c r="C1069" s="97"/>
      <c r="D1069" s="98"/>
      <c r="E1069" s="98"/>
      <c r="F1069" s="96"/>
      <c r="G1069" s="99"/>
    </row>
    <row r="1070" spans="1:7" ht="17">
      <c r="A1070" s="82">
        <f>'Initiative Basics'!C42</f>
        <v>0</v>
      </c>
      <c r="B1070" s="83"/>
      <c r="C1070" s="84"/>
      <c r="D1070" s="85"/>
      <c r="E1070" s="85"/>
      <c r="F1070" s="83"/>
      <c r="G1070" s="86"/>
    </row>
    <row r="1071" spans="1:7" ht="18" thickBot="1">
      <c r="A1071" s="72" t="s">
        <v>11</v>
      </c>
      <c r="B1071" s="73">
        <f t="shared" ref="B1071:G1071" si="35">SUM(B1031:B1070)</f>
        <v>0</v>
      </c>
      <c r="C1071" s="74">
        <f t="shared" si="35"/>
        <v>0</v>
      </c>
      <c r="D1071" s="115">
        <f t="shared" si="35"/>
        <v>0</v>
      </c>
      <c r="E1071" s="115">
        <f t="shared" si="35"/>
        <v>0</v>
      </c>
      <c r="F1071" s="108">
        <f t="shared" si="35"/>
        <v>0</v>
      </c>
      <c r="G1071" s="109">
        <f t="shared" si="35"/>
        <v>0</v>
      </c>
    </row>
    <row r="1072" spans="1:7" ht="19" thickTop="1" thickBot="1">
      <c r="A1072" s="75" t="s">
        <v>9</v>
      </c>
      <c r="B1072" s="217">
        <f>SUM(B1031:C1070)</f>
        <v>0</v>
      </c>
      <c r="C1072" s="218"/>
      <c r="D1072" s="219">
        <f>SUM(D1031:E1070)</f>
        <v>0</v>
      </c>
      <c r="E1072" s="219"/>
      <c r="F1072" s="220">
        <f>SUM(F1031:G1070)</f>
        <v>0</v>
      </c>
      <c r="G1072" s="221"/>
    </row>
    <row r="1073" spans="1:7" ht="18" thickBot="1">
      <c r="A1073" s="103"/>
      <c r="B1073" s="104"/>
      <c r="C1073" s="104"/>
      <c r="D1073" s="105"/>
      <c r="E1073" s="103"/>
      <c r="F1073" s="103"/>
      <c r="G1073" s="103"/>
    </row>
    <row r="1074" spans="1:7" ht="17">
      <c r="A1074" s="76" t="s">
        <v>86</v>
      </c>
      <c r="B1074" s="222" t="str">
        <f>'Initiative Basics'!A26</f>
        <v>X</v>
      </c>
      <c r="C1074" s="223"/>
      <c r="D1074" s="223"/>
      <c r="E1074" s="223"/>
      <c r="F1074" s="223"/>
      <c r="G1074" s="224"/>
    </row>
    <row r="1075" spans="1:7" ht="17">
      <c r="A1075" s="210" t="s">
        <v>2</v>
      </c>
      <c r="B1075" s="212" t="s">
        <v>104</v>
      </c>
      <c r="C1075" s="213"/>
      <c r="D1075" s="214" t="s">
        <v>105</v>
      </c>
      <c r="E1075" s="214"/>
      <c r="F1075" s="215" t="s">
        <v>106</v>
      </c>
      <c r="G1075" s="216"/>
    </row>
    <row r="1076" spans="1:7" ht="18">
      <c r="A1076" s="211"/>
      <c r="B1076" s="49" t="s">
        <v>7</v>
      </c>
      <c r="C1076" s="50" t="s">
        <v>4</v>
      </c>
      <c r="D1076" s="116" t="s">
        <v>8</v>
      </c>
      <c r="E1076" s="116" t="s">
        <v>4</v>
      </c>
      <c r="F1076" s="106" t="s">
        <v>8</v>
      </c>
      <c r="G1076" s="107" t="s">
        <v>4</v>
      </c>
    </row>
    <row r="1077" spans="1:7" ht="17">
      <c r="A1077" s="77" t="str">
        <f>'Initiative Basics'!C3</f>
        <v>A</v>
      </c>
      <c r="B1077" s="78"/>
      <c r="C1077" s="79"/>
      <c r="D1077" s="93"/>
      <c r="E1077" s="93"/>
      <c r="F1077" s="94"/>
      <c r="G1077" s="95"/>
    </row>
    <row r="1078" spans="1:7" ht="17">
      <c r="A1078" s="82" t="str">
        <f>'Initiative Basics'!C4</f>
        <v>B</v>
      </c>
      <c r="B1078" s="83"/>
      <c r="C1078" s="84"/>
      <c r="D1078" s="85"/>
      <c r="E1078" s="85"/>
      <c r="F1078" s="83"/>
      <c r="G1078" s="86"/>
    </row>
    <row r="1079" spans="1:7" ht="17">
      <c r="A1079" s="77" t="str">
        <f>'Initiative Basics'!C5</f>
        <v>C</v>
      </c>
      <c r="B1079" s="96"/>
      <c r="C1079" s="97"/>
      <c r="D1079" s="98"/>
      <c r="E1079" s="98"/>
      <c r="F1079" s="96"/>
      <c r="G1079" s="99"/>
    </row>
    <row r="1080" spans="1:7" ht="17">
      <c r="A1080" s="82" t="str">
        <f>'Initiative Basics'!C6</f>
        <v>D</v>
      </c>
      <c r="B1080" s="83"/>
      <c r="C1080" s="84"/>
      <c r="D1080" s="85"/>
      <c r="E1080" s="85"/>
      <c r="F1080" s="83"/>
      <c r="G1080" s="86"/>
    </row>
    <row r="1081" spans="1:7" ht="17">
      <c r="A1081" s="77" t="str">
        <f>'Initiative Basics'!C7</f>
        <v>E</v>
      </c>
      <c r="B1081" s="96"/>
      <c r="C1081" s="97"/>
      <c r="D1081" s="98"/>
      <c r="E1081" s="98"/>
      <c r="F1081" s="96"/>
      <c r="G1081" s="99"/>
    </row>
    <row r="1082" spans="1:7" ht="17">
      <c r="A1082" s="82" t="str">
        <f>'Initiative Basics'!C8</f>
        <v>F</v>
      </c>
      <c r="B1082" s="83"/>
      <c r="C1082" s="84"/>
      <c r="D1082" s="85"/>
      <c r="E1082" s="85"/>
      <c r="F1082" s="83"/>
      <c r="G1082" s="86"/>
    </row>
    <row r="1083" spans="1:7" ht="17">
      <c r="A1083" s="77" t="str">
        <f>'Initiative Basics'!C9</f>
        <v>G</v>
      </c>
      <c r="B1083" s="96"/>
      <c r="C1083" s="97"/>
      <c r="D1083" s="98"/>
      <c r="E1083" s="98"/>
      <c r="F1083" s="96"/>
      <c r="G1083" s="99"/>
    </row>
    <row r="1084" spans="1:7" ht="17">
      <c r="A1084" s="82" t="str">
        <f>'Initiative Basics'!C10</f>
        <v>H</v>
      </c>
      <c r="B1084" s="83"/>
      <c r="C1084" s="84"/>
      <c r="D1084" s="85"/>
      <c r="E1084" s="85"/>
      <c r="F1084" s="83"/>
      <c r="G1084" s="86"/>
    </row>
    <row r="1085" spans="1:7" ht="17">
      <c r="A1085" s="77" t="str">
        <f>'Initiative Basics'!C11</f>
        <v>I</v>
      </c>
      <c r="B1085" s="96"/>
      <c r="C1085" s="97"/>
      <c r="D1085" s="98"/>
      <c r="E1085" s="98"/>
      <c r="F1085" s="96"/>
      <c r="G1085" s="99"/>
    </row>
    <row r="1086" spans="1:7" ht="17">
      <c r="A1086" s="82" t="str">
        <f>'Initiative Basics'!C12</f>
        <v>J</v>
      </c>
      <c r="B1086" s="83"/>
      <c r="C1086" s="84"/>
      <c r="D1086" s="85"/>
      <c r="E1086" s="85"/>
      <c r="F1086" s="83"/>
      <c r="G1086" s="86"/>
    </row>
    <row r="1087" spans="1:7" ht="17">
      <c r="A1087" s="77" t="str">
        <f>'Initiative Basics'!C13</f>
        <v>K</v>
      </c>
      <c r="B1087" s="96"/>
      <c r="C1087" s="97"/>
      <c r="D1087" s="98"/>
      <c r="E1087" s="98"/>
      <c r="F1087" s="96"/>
      <c r="G1087" s="99"/>
    </row>
    <row r="1088" spans="1:7" ht="17">
      <c r="A1088" s="82" t="str">
        <f>'Initiative Basics'!C14</f>
        <v>L</v>
      </c>
      <c r="B1088" s="83"/>
      <c r="C1088" s="84"/>
      <c r="D1088" s="85"/>
      <c r="E1088" s="85"/>
      <c r="F1088" s="83"/>
      <c r="G1088" s="86"/>
    </row>
    <row r="1089" spans="1:7" ht="17">
      <c r="A1089" s="77" t="str">
        <f>'Initiative Basics'!C15</f>
        <v>M</v>
      </c>
      <c r="B1089" s="96"/>
      <c r="C1089" s="97"/>
      <c r="D1089" s="98"/>
      <c r="E1089" s="98"/>
      <c r="F1089" s="96"/>
      <c r="G1089" s="99"/>
    </row>
    <row r="1090" spans="1:7" ht="17">
      <c r="A1090" s="82" t="str">
        <f>'Initiative Basics'!C16</f>
        <v>N</v>
      </c>
      <c r="B1090" s="83"/>
      <c r="C1090" s="84"/>
      <c r="D1090" s="85"/>
      <c r="E1090" s="85"/>
      <c r="F1090" s="83"/>
      <c r="G1090" s="86"/>
    </row>
    <row r="1091" spans="1:7" ht="17">
      <c r="A1091" s="77" t="str">
        <f>'Initiative Basics'!C17</f>
        <v>O</v>
      </c>
      <c r="B1091" s="96"/>
      <c r="C1091" s="97"/>
      <c r="D1091" s="98"/>
      <c r="E1091" s="98"/>
      <c r="F1091" s="96"/>
      <c r="G1091" s="99"/>
    </row>
    <row r="1092" spans="1:7" ht="17">
      <c r="A1092" s="82" t="str">
        <f>'Initiative Basics'!C18</f>
        <v>P</v>
      </c>
      <c r="B1092" s="83"/>
      <c r="C1092" s="84"/>
      <c r="D1092" s="85"/>
      <c r="E1092" s="85"/>
      <c r="F1092" s="83"/>
      <c r="G1092" s="86"/>
    </row>
    <row r="1093" spans="1:7" ht="17">
      <c r="A1093" s="77" t="str">
        <f>'Initiative Basics'!C19</f>
        <v>Q</v>
      </c>
      <c r="B1093" s="96"/>
      <c r="C1093" s="97"/>
      <c r="D1093" s="98"/>
      <c r="E1093" s="98"/>
      <c r="F1093" s="96"/>
      <c r="G1093" s="99"/>
    </row>
    <row r="1094" spans="1:7" ht="17">
      <c r="A1094" s="82" t="str">
        <f>'Initiative Basics'!C20</f>
        <v>R</v>
      </c>
      <c r="B1094" s="83"/>
      <c r="C1094" s="84"/>
      <c r="D1094" s="85"/>
      <c r="E1094" s="85"/>
      <c r="F1094" s="83"/>
      <c r="G1094" s="86"/>
    </row>
    <row r="1095" spans="1:7" ht="17">
      <c r="A1095" s="77" t="str">
        <f>'Initiative Basics'!C21</f>
        <v>S</v>
      </c>
      <c r="B1095" s="96"/>
      <c r="C1095" s="97"/>
      <c r="D1095" s="98"/>
      <c r="E1095" s="98"/>
      <c r="F1095" s="96"/>
      <c r="G1095" s="99"/>
    </row>
    <row r="1096" spans="1:7" ht="17">
      <c r="A1096" s="82" t="str">
        <f>'Initiative Basics'!C22</f>
        <v>T</v>
      </c>
      <c r="B1096" s="83"/>
      <c r="C1096" s="84"/>
      <c r="D1096" s="85"/>
      <c r="E1096" s="85"/>
      <c r="F1096" s="83"/>
      <c r="G1096" s="86"/>
    </row>
    <row r="1097" spans="1:7" ht="17">
      <c r="A1097" s="77" t="str">
        <f>'Initiative Basics'!C23</f>
        <v>U</v>
      </c>
      <c r="B1097" s="96"/>
      <c r="C1097" s="97"/>
      <c r="D1097" s="98"/>
      <c r="E1097" s="98"/>
      <c r="F1097" s="96"/>
      <c r="G1097" s="99"/>
    </row>
    <row r="1098" spans="1:7" ht="17">
      <c r="A1098" s="82" t="str">
        <f>'Initiative Basics'!C24</f>
        <v>V</v>
      </c>
      <c r="B1098" s="83"/>
      <c r="C1098" s="84"/>
      <c r="D1098" s="85"/>
      <c r="E1098" s="85"/>
      <c r="F1098" s="83"/>
      <c r="G1098" s="86"/>
    </row>
    <row r="1099" spans="1:7" ht="17">
      <c r="A1099" s="77" t="str">
        <f>'Initiative Basics'!C25</f>
        <v>W</v>
      </c>
      <c r="B1099" s="96"/>
      <c r="C1099" s="97"/>
      <c r="D1099" s="98"/>
      <c r="E1099" s="98"/>
      <c r="F1099" s="96"/>
      <c r="G1099" s="99"/>
    </row>
    <row r="1100" spans="1:7" ht="17">
      <c r="A1100" s="82" t="str">
        <f>'Initiative Basics'!C26</f>
        <v>X</v>
      </c>
      <c r="B1100" s="83"/>
      <c r="C1100" s="84"/>
      <c r="D1100" s="85"/>
      <c r="E1100" s="85"/>
      <c r="F1100" s="83"/>
      <c r="G1100" s="86"/>
    </row>
    <row r="1101" spans="1:7" ht="17">
      <c r="A1101" s="77" t="str">
        <f>'Initiative Basics'!C27</f>
        <v>Y</v>
      </c>
      <c r="B1101" s="96"/>
      <c r="C1101" s="97"/>
      <c r="D1101" s="98"/>
      <c r="E1101" s="98"/>
      <c r="F1101" s="96"/>
      <c r="G1101" s="99"/>
    </row>
    <row r="1102" spans="1:7" ht="17">
      <c r="A1102" s="82" t="str">
        <f>'Initiative Basics'!C28</f>
        <v>Z</v>
      </c>
      <c r="B1102" s="83"/>
      <c r="C1102" s="84"/>
      <c r="D1102" s="85"/>
      <c r="E1102" s="85"/>
      <c r="F1102" s="83"/>
      <c r="G1102" s="86"/>
    </row>
    <row r="1103" spans="1:7" ht="17">
      <c r="A1103" s="77">
        <f>'Initiative Basics'!C29</f>
        <v>0</v>
      </c>
      <c r="B1103" s="96"/>
      <c r="C1103" s="97"/>
      <c r="D1103" s="98"/>
      <c r="E1103" s="98"/>
      <c r="F1103" s="96"/>
      <c r="G1103" s="99"/>
    </row>
    <row r="1104" spans="1:7" ht="17">
      <c r="A1104" s="82">
        <f>'Initiative Basics'!C30</f>
        <v>0</v>
      </c>
      <c r="B1104" s="83"/>
      <c r="C1104" s="84"/>
      <c r="D1104" s="85"/>
      <c r="E1104" s="85"/>
      <c r="F1104" s="83"/>
      <c r="G1104" s="86"/>
    </row>
    <row r="1105" spans="1:7" ht="17">
      <c r="A1105" s="77">
        <f>'Initiative Basics'!C31</f>
        <v>0</v>
      </c>
      <c r="B1105" s="96"/>
      <c r="C1105" s="97"/>
      <c r="D1105" s="98"/>
      <c r="E1105" s="98"/>
      <c r="F1105" s="96"/>
      <c r="G1105" s="99"/>
    </row>
    <row r="1106" spans="1:7" ht="17">
      <c r="A1106" s="82">
        <f>'Initiative Basics'!C32</f>
        <v>0</v>
      </c>
      <c r="B1106" s="83"/>
      <c r="C1106" s="84"/>
      <c r="D1106" s="85"/>
      <c r="E1106" s="85"/>
      <c r="F1106" s="83"/>
      <c r="G1106" s="86"/>
    </row>
    <row r="1107" spans="1:7" ht="17">
      <c r="A1107" s="77">
        <f>'Initiative Basics'!C33</f>
        <v>0</v>
      </c>
      <c r="B1107" s="96"/>
      <c r="C1107" s="97"/>
      <c r="D1107" s="98"/>
      <c r="E1107" s="98"/>
      <c r="F1107" s="96"/>
      <c r="G1107" s="99"/>
    </row>
    <row r="1108" spans="1:7" ht="17">
      <c r="A1108" s="82">
        <f>'Initiative Basics'!C34</f>
        <v>0</v>
      </c>
      <c r="B1108" s="83"/>
      <c r="C1108" s="84"/>
      <c r="D1108" s="85"/>
      <c r="E1108" s="85"/>
      <c r="F1108" s="83"/>
      <c r="G1108" s="86"/>
    </row>
    <row r="1109" spans="1:7" ht="17">
      <c r="A1109" s="77">
        <f>'Initiative Basics'!C35</f>
        <v>0</v>
      </c>
      <c r="B1109" s="96"/>
      <c r="C1109" s="97"/>
      <c r="D1109" s="98"/>
      <c r="E1109" s="98"/>
      <c r="F1109" s="96"/>
      <c r="G1109" s="99"/>
    </row>
    <row r="1110" spans="1:7" ht="17">
      <c r="A1110" s="82">
        <f>'Initiative Basics'!C36</f>
        <v>0</v>
      </c>
      <c r="B1110" s="83"/>
      <c r="C1110" s="84"/>
      <c r="D1110" s="85"/>
      <c r="E1110" s="85"/>
      <c r="F1110" s="83"/>
      <c r="G1110" s="86"/>
    </row>
    <row r="1111" spans="1:7" ht="17">
      <c r="A1111" s="77">
        <f>'Initiative Basics'!C37</f>
        <v>0</v>
      </c>
      <c r="B1111" s="96"/>
      <c r="C1111" s="97"/>
      <c r="D1111" s="98"/>
      <c r="E1111" s="98"/>
      <c r="F1111" s="96"/>
      <c r="G1111" s="99"/>
    </row>
    <row r="1112" spans="1:7" ht="17">
      <c r="A1112" s="82">
        <f>'Initiative Basics'!C38</f>
        <v>0</v>
      </c>
      <c r="B1112" s="83"/>
      <c r="C1112" s="84"/>
      <c r="D1112" s="85"/>
      <c r="E1112" s="85"/>
      <c r="F1112" s="83"/>
      <c r="G1112" s="86"/>
    </row>
    <row r="1113" spans="1:7" ht="17">
      <c r="A1113" s="77">
        <f>'Initiative Basics'!C39</f>
        <v>0</v>
      </c>
      <c r="B1113" s="96"/>
      <c r="C1113" s="97"/>
      <c r="D1113" s="98"/>
      <c r="E1113" s="98"/>
      <c r="F1113" s="96"/>
      <c r="G1113" s="99"/>
    </row>
    <row r="1114" spans="1:7" ht="17">
      <c r="A1114" s="82">
        <f>'Initiative Basics'!C40</f>
        <v>0</v>
      </c>
      <c r="B1114" s="83"/>
      <c r="C1114" s="84"/>
      <c r="D1114" s="85"/>
      <c r="E1114" s="85"/>
      <c r="F1114" s="83"/>
      <c r="G1114" s="86"/>
    </row>
    <row r="1115" spans="1:7" ht="17">
      <c r="A1115" s="77">
        <f>'Initiative Basics'!C41</f>
        <v>0</v>
      </c>
      <c r="B1115" s="96"/>
      <c r="C1115" s="97"/>
      <c r="D1115" s="98"/>
      <c r="E1115" s="98"/>
      <c r="F1115" s="96"/>
      <c r="G1115" s="99"/>
    </row>
    <row r="1116" spans="1:7" ht="17">
      <c r="A1116" s="82">
        <f>'Initiative Basics'!C42</f>
        <v>0</v>
      </c>
      <c r="B1116" s="83"/>
      <c r="C1116" s="84"/>
      <c r="D1116" s="85"/>
      <c r="E1116" s="85"/>
      <c r="F1116" s="83"/>
      <c r="G1116" s="86"/>
    </row>
    <row r="1117" spans="1:7" ht="18" thickBot="1">
      <c r="A1117" s="72" t="s">
        <v>11</v>
      </c>
      <c r="B1117" s="73">
        <f t="shared" ref="B1117:G1117" si="36">SUM(B1077:B1116)</f>
        <v>0</v>
      </c>
      <c r="C1117" s="74">
        <f t="shared" si="36"/>
        <v>0</v>
      </c>
      <c r="D1117" s="115">
        <f t="shared" si="36"/>
        <v>0</v>
      </c>
      <c r="E1117" s="115">
        <f t="shared" si="36"/>
        <v>0</v>
      </c>
      <c r="F1117" s="108">
        <f t="shared" si="36"/>
        <v>0</v>
      </c>
      <c r="G1117" s="109">
        <f t="shared" si="36"/>
        <v>0</v>
      </c>
    </row>
    <row r="1118" spans="1:7" ht="19" thickTop="1" thickBot="1">
      <c r="A1118" s="75" t="s">
        <v>9</v>
      </c>
      <c r="B1118" s="217">
        <f>SUM(B1077:C1116)</f>
        <v>0</v>
      </c>
      <c r="C1118" s="218"/>
      <c r="D1118" s="219">
        <f>SUM(D1077:E1116)</f>
        <v>0</v>
      </c>
      <c r="E1118" s="219"/>
      <c r="F1118" s="220">
        <f>SUM(F1077:G1116)</f>
        <v>0</v>
      </c>
      <c r="G1118" s="221"/>
    </row>
    <row r="1119" spans="1:7" ht="18" thickBot="1">
      <c r="A1119" s="103"/>
      <c r="B1119" s="104"/>
      <c r="C1119" s="104"/>
      <c r="D1119" s="105"/>
      <c r="E1119" s="103"/>
      <c r="F1119" s="103"/>
      <c r="G1119" s="103"/>
    </row>
    <row r="1120" spans="1:7" ht="17">
      <c r="A1120" s="76" t="s">
        <v>87</v>
      </c>
      <c r="B1120" s="222" t="str">
        <f>'Initiative Basics'!A27</f>
        <v>Y</v>
      </c>
      <c r="C1120" s="223"/>
      <c r="D1120" s="223"/>
      <c r="E1120" s="223"/>
      <c r="F1120" s="223"/>
      <c r="G1120" s="224"/>
    </row>
    <row r="1121" spans="1:7" ht="17">
      <c r="A1121" s="210" t="s">
        <v>2</v>
      </c>
      <c r="B1121" s="212" t="s">
        <v>104</v>
      </c>
      <c r="C1121" s="213"/>
      <c r="D1121" s="214" t="s">
        <v>105</v>
      </c>
      <c r="E1121" s="214"/>
      <c r="F1121" s="215" t="s">
        <v>106</v>
      </c>
      <c r="G1121" s="216"/>
    </row>
    <row r="1122" spans="1:7" ht="18">
      <c r="A1122" s="211"/>
      <c r="B1122" s="49" t="s">
        <v>7</v>
      </c>
      <c r="C1122" s="50" t="s">
        <v>4</v>
      </c>
      <c r="D1122" s="116" t="s">
        <v>8</v>
      </c>
      <c r="E1122" s="116" t="s">
        <v>4</v>
      </c>
      <c r="F1122" s="106" t="s">
        <v>8</v>
      </c>
      <c r="G1122" s="107" t="s">
        <v>4</v>
      </c>
    </row>
    <row r="1123" spans="1:7" ht="17">
      <c r="A1123" s="77" t="str">
        <f>'Initiative Basics'!C3</f>
        <v>A</v>
      </c>
      <c r="B1123" s="78"/>
      <c r="C1123" s="79"/>
      <c r="D1123" s="93"/>
      <c r="E1123" s="93"/>
      <c r="F1123" s="94"/>
      <c r="G1123" s="95"/>
    </row>
    <row r="1124" spans="1:7" ht="17">
      <c r="A1124" s="82" t="str">
        <f>'Initiative Basics'!C4</f>
        <v>B</v>
      </c>
      <c r="B1124" s="83"/>
      <c r="C1124" s="84"/>
      <c r="D1124" s="85"/>
      <c r="E1124" s="85"/>
      <c r="F1124" s="83"/>
      <c r="G1124" s="86"/>
    </row>
    <row r="1125" spans="1:7" ht="17">
      <c r="A1125" s="77" t="str">
        <f>'Initiative Basics'!C5</f>
        <v>C</v>
      </c>
      <c r="B1125" s="96"/>
      <c r="C1125" s="97"/>
      <c r="D1125" s="98"/>
      <c r="E1125" s="98"/>
      <c r="F1125" s="96"/>
      <c r="G1125" s="99"/>
    </row>
    <row r="1126" spans="1:7" ht="17">
      <c r="A1126" s="82" t="str">
        <f>'Initiative Basics'!C6</f>
        <v>D</v>
      </c>
      <c r="B1126" s="83"/>
      <c r="C1126" s="84"/>
      <c r="D1126" s="85"/>
      <c r="E1126" s="85"/>
      <c r="F1126" s="83"/>
      <c r="G1126" s="86"/>
    </row>
    <row r="1127" spans="1:7" ht="17">
      <c r="A1127" s="77" t="str">
        <f>'Initiative Basics'!C7</f>
        <v>E</v>
      </c>
      <c r="B1127" s="96"/>
      <c r="C1127" s="97"/>
      <c r="D1127" s="98"/>
      <c r="E1127" s="98"/>
      <c r="F1127" s="96"/>
      <c r="G1127" s="99"/>
    </row>
    <row r="1128" spans="1:7" ht="17">
      <c r="A1128" s="82" t="str">
        <f>'Initiative Basics'!C8</f>
        <v>F</v>
      </c>
      <c r="B1128" s="83"/>
      <c r="C1128" s="84"/>
      <c r="D1128" s="85"/>
      <c r="E1128" s="85"/>
      <c r="F1128" s="83"/>
      <c r="G1128" s="86"/>
    </row>
    <row r="1129" spans="1:7" ht="17">
      <c r="A1129" s="77" t="str">
        <f>'Initiative Basics'!C9</f>
        <v>G</v>
      </c>
      <c r="B1129" s="96"/>
      <c r="C1129" s="97"/>
      <c r="D1129" s="98"/>
      <c r="E1129" s="98"/>
      <c r="F1129" s="96"/>
      <c r="G1129" s="99"/>
    </row>
    <row r="1130" spans="1:7" ht="17">
      <c r="A1130" s="82" t="str">
        <f>'Initiative Basics'!C10</f>
        <v>H</v>
      </c>
      <c r="B1130" s="83"/>
      <c r="C1130" s="84"/>
      <c r="D1130" s="85"/>
      <c r="E1130" s="85"/>
      <c r="F1130" s="83"/>
      <c r="G1130" s="86"/>
    </row>
    <row r="1131" spans="1:7" ht="17">
      <c r="A1131" s="77" t="str">
        <f>'Initiative Basics'!C11</f>
        <v>I</v>
      </c>
      <c r="B1131" s="96"/>
      <c r="C1131" s="97"/>
      <c r="D1131" s="98"/>
      <c r="E1131" s="98"/>
      <c r="F1131" s="96"/>
      <c r="G1131" s="99"/>
    </row>
    <row r="1132" spans="1:7" ht="17">
      <c r="A1132" s="82" t="str">
        <f>'Initiative Basics'!C12</f>
        <v>J</v>
      </c>
      <c r="B1132" s="83"/>
      <c r="C1132" s="84"/>
      <c r="D1132" s="85"/>
      <c r="E1132" s="85"/>
      <c r="F1132" s="83"/>
      <c r="G1132" s="86"/>
    </row>
    <row r="1133" spans="1:7" ht="17">
      <c r="A1133" s="77" t="str">
        <f>'Initiative Basics'!C13</f>
        <v>K</v>
      </c>
      <c r="B1133" s="96"/>
      <c r="C1133" s="97"/>
      <c r="D1133" s="98"/>
      <c r="E1133" s="98"/>
      <c r="F1133" s="96"/>
      <c r="G1133" s="99"/>
    </row>
    <row r="1134" spans="1:7" ht="17">
      <c r="A1134" s="82" t="str">
        <f>'Initiative Basics'!C14</f>
        <v>L</v>
      </c>
      <c r="B1134" s="83"/>
      <c r="C1134" s="84"/>
      <c r="D1134" s="85"/>
      <c r="E1134" s="85"/>
      <c r="F1134" s="83"/>
      <c r="G1134" s="86"/>
    </row>
    <row r="1135" spans="1:7" ht="17">
      <c r="A1135" s="77" t="str">
        <f>'Initiative Basics'!C15</f>
        <v>M</v>
      </c>
      <c r="B1135" s="96"/>
      <c r="C1135" s="97"/>
      <c r="D1135" s="98"/>
      <c r="E1135" s="98"/>
      <c r="F1135" s="96"/>
      <c r="G1135" s="99"/>
    </row>
    <row r="1136" spans="1:7" ht="17">
      <c r="A1136" s="82" t="str">
        <f>'Initiative Basics'!C16</f>
        <v>N</v>
      </c>
      <c r="B1136" s="83"/>
      <c r="C1136" s="84"/>
      <c r="D1136" s="85"/>
      <c r="E1136" s="85"/>
      <c r="F1136" s="83"/>
      <c r="G1136" s="86"/>
    </row>
    <row r="1137" spans="1:7" ht="17">
      <c r="A1137" s="77" t="str">
        <f>'Initiative Basics'!C17</f>
        <v>O</v>
      </c>
      <c r="B1137" s="96"/>
      <c r="C1137" s="97"/>
      <c r="D1137" s="98"/>
      <c r="E1137" s="98"/>
      <c r="F1137" s="96"/>
      <c r="G1137" s="99"/>
    </row>
    <row r="1138" spans="1:7" ht="17">
      <c r="A1138" s="82" t="str">
        <f>'Initiative Basics'!C18</f>
        <v>P</v>
      </c>
      <c r="B1138" s="83"/>
      <c r="C1138" s="84"/>
      <c r="D1138" s="85"/>
      <c r="E1138" s="85"/>
      <c r="F1138" s="83"/>
      <c r="G1138" s="86"/>
    </row>
    <row r="1139" spans="1:7" ht="17">
      <c r="A1139" s="77" t="str">
        <f>'Initiative Basics'!C19</f>
        <v>Q</v>
      </c>
      <c r="B1139" s="96"/>
      <c r="C1139" s="97"/>
      <c r="D1139" s="98"/>
      <c r="E1139" s="98"/>
      <c r="F1139" s="96"/>
      <c r="G1139" s="99"/>
    </row>
    <row r="1140" spans="1:7" ht="17">
      <c r="A1140" s="82" t="str">
        <f>'Initiative Basics'!C20</f>
        <v>R</v>
      </c>
      <c r="B1140" s="83"/>
      <c r="C1140" s="84"/>
      <c r="D1140" s="85"/>
      <c r="E1140" s="85"/>
      <c r="F1140" s="83"/>
      <c r="G1140" s="86"/>
    </row>
    <row r="1141" spans="1:7" ht="17">
      <c r="A1141" s="77" t="str">
        <f>'Initiative Basics'!C21</f>
        <v>S</v>
      </c>
      <c r="B1141" s="96"/>
      <c r="C1141" s="97"/>
      <c r="D1141" s="98"/>
      <c r="E1141" s="98"/>
      <c r="F1141" s="96"/>
      <c r="G1141" s="99"/>
    </row>
    <row r="1142" spans="1:7" ht="17">
      <c r="A1142" s="82" t="str">
        <f>'Initiative Basics'!C22</f>
        <v>T</v>
      </c>
      <c r="B1142" s="83"/>
      <c r="C1142" s="84"/>
      <c r="D1142" s="85"/>
      <c r="E1142" s="85"/>
      <c r="F1142" s="83"/>
      <c r="G1142" s="86"/>
    </row>
    <row r="1143" spans="1:7" ht="17">
      <c r="A1143" s="77" t="str">
        <f>'Initiative Basics'!C23</f>
        <v>U</v>
      </c>
      <c r="B1143" s="96"/>
      <c r="C1143" s="97"/>
      <c r="D1143" s="98"/>
      <c r="E1143" s="98"/>
      <c r="F1143" s="96"/>
      <c r="G1143" s="99"/>
    </row>
    <row r="1144" spans="1:7" ht="17">
      <c r="A1144" s="82" t="str">
        <f>'Initiative Basics'!C24</f>
        <v>V</v>
      </c>
      <c r="B1144" s="83"/>
      <c r="C1144" s="84"/>
      <c r="D1144" s="85"/>
      <c r="E1144" s="85"/>
      <c r="F1144" s="83"/>
      <c r="G1144" s="86"/>
    </row>
    <row r="1145" spans="1:7" ht="17">
      <c r="A1145" s="77" t="str">
        <f>'Initiative Basics'!C25</f>
        <v>W</v>
      </c>
      <c r="B1145" s="96"/>
      <c r="C1145" s="97"/>
      <c r="D1145" s="98"/>
      <c r="E1145" s="98"/>
      <c r="F1145" s="96"/>
      <c r="G1145" s="99"/>
    </row>
    <row r="1146" spans="1:7" ht="17">
      <c r="A1146" s="82" t="str">
        <f>'Initiative Basics'!C26</f>
        <v>X</v>
      </c>
      <c r="B1146" s="83"/>
      <c r="C1146" s="84"/>
      <c r="D1146" s="85"/>
      <c r="E1146" s="85"/>
      <c r="F1146" s="83"/>
      <c r="G1146" s="86"/>
    </row>
    <row r="1147" spans="1:7" ht="17">
      <c r="A1147" s="77" t="str">
        <f>'Initiative Basics'!C27</f>
        <v>Y</v>
      </c>
      <c r="B1147" s="96"/>
      <c r="C1147" s="97"/>
      <c r="D1147" s="98"/>
      <c r="E1147" s="98"/>
      <c r="F1147" s="96"/>
      <c r="G1147" s="99"/>
    </row>
    <row r="1148" spans="1:7" ht="17">
      <c r="A1148" s="82" t="str">
        <f>'Initiative Basics'!C28</f>
        <v>Z</v>
      </c>
      <c r="B1148" s="83"/>
      <c r="C1148" s="84"/>
      <c r="D1148" s="85"/>
      <c r="E1148" s="85"/>
      <c r="F1148" s="83"/>
      <c r="G1148" s="86"/>
    </row>
    <row r="1149" spans="1:7" ht="17">
      <c r="A1149" s="77">
        <f>'Initiative Basics'!C29</f>
        <v>0</v>
      </c>
      <c r="B1149" s="96"/>
      <c r="C1149" s="97"/>
      <c r="D1149" s="98"/>
      <c r="E1149" s="98"/>
      <c r="F1149" s="96"/>
      <c r="G1149" s="99"/>
    </row>
    <row r="1150" spans="1:7" ht="17">
      <c r="A1150" s="82">
        <f>'Initiative Basics'!C30</f>
        <v>0</v>
      </c>
      <c r="B1150" s="83"/>
      <c r="C1150" s="84"/>
      <c r="D1150" s="85"/>
      <c r="E1150" s="85"/>
      <c r="F1150" s="83"/>
      <c r="G1150" s="86"/>
    </row>
    <row r="1151" spans="1:7" ht="17">
      <c r="A1151" s="77">
        <f>'Initiative Basics'!C31</f>
        <v>0</v>
      </c>
      <c r="B1151" s="96"/>
      <c r="C1151" s="97"/>
      <c r="D1151" s="98"/>
      <c r="E1151" s="98"/>
      <c r="F1151" s="96"/>
      <c r="G1151" s="99"/>
    </row>
    <row r="1152" spans="1:7" ht="17">
      <c r="A1152" s="82">
        <f>'Initiative Basics'!C32</f>
        <v>0</v>
      </c>
      <c r="B1152" s="83"/>
      <c r="C1152" s="84"/>
      <c r="D1152" s="85"/>
      <c r="E1152" s="85"/>
      <c r="F1152" s="83"/>
      <c r="G1152" s="86"/>
    </row>
    <row r="1153" spans="1:7" ht="17">
      <c r="A1153" s="77">
        <f>'Initiative Basics'!C33</f>
        <v>0</v>
      </c>
      <c r="B1153" s="96"/>
      <c r="C1153" s="97"/>
      <c r="D1153" s="98"/>
      <c r="E1153" s="98"/>
      <c r="F1153" s="96"/>
      <c r="G1153" s="99"/>
    </row>
    <row r="1154" spans="1:7" ht="17">
      <c r="A1154" s="82">
        <f>'Initiative Basics'!C34</f>
        <v>0</v>
      </c>
      <c r="B1154" s="83"/>
      <c r="C1154" s="84"/>
      <c r="D1154" s="85"/>
      <c r="E1154" s="85"/>
      <c r="F1154" s="83"/>
      <c r="G1154" s="86"/>
    </row>
    <row r="1155" spans="1:7" ht="17">
      <c r="A1155" s="77">
        <f>'Initiative Basics'!C35</f>
        <v>0</v>
      </c>
      <c r="B1155" s="96"/>
      <c r="C1155" s="97"/>
      <c r="D1155" s="98"/>
      <c r="E1155" s="98"/>
      <c r="F1155" s="96"/>
      <c r="G1155" s="99"/>
    </row>
    <row r="1156" spans="1:7" ht="17">
      <c r="A1156" s="82">
        <f>'Initiative Basics'!C36</f>
        <v>0</v>
      </c>
      <c r="B1156" s="83"/>
      <c r="C1156" s="84"/>
      <c r="D1156" s="85"/>
      <c r="E1156" s="85"/>
      <c r="F1156" s="83"/>
      <c r="G1156" s="86"/>
    </row>
    <row r="1157" spans="1:7" ht="17">
      <c r="A1157" s="77">
        <f>'Initiative Basics'!C37</f>
        <v>0</v>
      </c>
      <c r="B1157" s="96"/>
      <c r="C1157" s="97"/>
      <c r="D1157" s="98"/>
      <c r="E1157" s="98"/>
      <c r="F1157" s="96"/>
      <c r="G1157" s="99"/>
    </row>
    <row r="1158" spans="1:7" ht="17">
      <c r="A1158" s="82">
        <f>'Initiative Basics'!C38</f>
        <v>0</v>
      </c>
      <c r="B1158" s="83"/>
      <c r="C1158" s="84"/>
      <c r="D1158" s="85"/>
      <c r="E1158" s="85"/>
      <c r="F1158" s="83"/>
      <c r="G1158" s="86"/>
    </row>
    <row r="1159" spans="1:7" ht="17">
      <c r="A1159" s="77">
        <f>'Initiative Basics'!C39</f>
        <v>0</v>
      </c>
      <c r="B1159" s="96"/>
      <c r="C1159" s="97"/>
      <c r="D1159" s="98"/>
      <c r="E1159" s="98"/>
      <c r="F1159" s="96"/>
      <c r="G1159" s="99"/>
    </row>
    <row r="1160" spans="1:7" ht="17">
      <c r="A1160" s="82">
        <f>'Initiative Basics'!C40</f>
        <v>0</v>
      </c>
      <c r="B1160" s="83"/>
      <c r="C1160" s="84"/>
      <c r="D1160" s="85"/>
      <c r="E1160" s="85"/>
      <c r="F1160" s="83"/>
      <c r="G1160" s="86"/>
    </row>
    <row r="1161" spans="1:7" ht="17">
      <c r="A1161" s="77">
        <f>'Initiative Basics'!C41</f>
        <v>0</v>
      </c>
      <c r="B1161" s="96"/>
      <c r="C1161" s="97"/>
      <c r="D1161" s="98"/>
      <c r="E1161" s="98"/>
      <c r="F1161" s="96"/>
      <c r="G1161" s="99"/>
    </row>
    <row r="1162" spans="1:7" ht="17">
      <c r="A1162" s="82">
        <f>'Initiative Basics'!C42</f>
        <v>0</v>
      </c>
      <c r="B1162" s="83"/>
      <c r="C1162" s="84"/>
      <c r="D1162" s="85"/>
      <c r="E1162" s="85"/>
      <c r="F1162" s="83"/>
      <c r="G1162" s="86"/>
    </row>
    <row r="1163" spans="1:7" ht="18" thickBot="1">
      <c r="A1163" s="72" t="s">
        <v>11</v>
      </c>
      <c r="B1163" s="73">
        <f t="shared" ref="B1163:G1163" si="37">SUM(B1123:B1162)</f>
        <v>0</v>
      </c>
      <c r="C1163" s="74">
        <f t="shared" si="37"/>
        <v>0</v>
      </c>
      <c r="D1163" s="115">
        <f t="shared" si="37"/>
        <v>0</v>
      </c>
      <c r="E1163" s="115">
        <f t="shared" si="37"/>
        <v>0</v>
      </c>
      <c r="F1163" s="108">
        <f t="shared" si="37"/>
        <v>0</v>
      </c>
      <c r="G1163" s="109">
        <f t="shared" si="37"/>
        <v>0</v>
      </c>
    </row>
    <row r="1164" spans="1:7" ht="19" thickTop="1" thickBot="1">
      <c r="A1164" s="75" t="s">
        <v>9</v>
      </c>
      <c r="B1164" s="217">
        <f>SUM(B1123:C1162)</f>
        <v>0</v>
      </c>
      <c r="C1164" s="218"/>
      <c r="D1164" s="219">
        <f>SUM(D1123:E1162)</f>
        <v>0</v>
      </c>
      <c r="E1164" s="219"/>
      <c r="F1164" s="220">
        <f>SUM(F1123:G1162)</f>
        <v>0</v>
      </c>
      <c r="G1164" s="221"/>
    </row>
    <row r="1165" spans="1:7" ht="18" thickBot="1">
      <c r="A1165" s="103"/>
      <c r="B1165" s="104"/>
      <c r="C1165" s="104"/>
      <c r="D1165" s="105"/>
      <c r="E1165" s="103"/>
      <c r="F1165" s="103"/>
      <c r="G1165" s="103"/>
    </row>
    <row r="1166" spans="1:7" ht="17">
      <c r="A1166" s="76" t="s">
        <v>88</v>
      </c>
      <c r="B1166" s="222" t="str">
        <f>'Initiative Basics'!A28</f>
        <v>Z</v>
      </c>
      <c r="C1166" s="223"/>
      <c r="D1166" s="223"/>
      <c r="E1166" s="223"/>
      <c r="F1166" s="223"/>
      <c r="G1166" s="224"/>
    </row>
    <row r="1167" spans="1:7" ht="17">
      <c r="A1167" s="210" t="s">
        <v>2</v>
      </c>
      <c r="B1167" s="212" t="s">
        <v>104</v>
      </c>
      <c r="C1167" s="213"/>
      <c r="D1167" s="214" t="s">
        <v>105</v>
      </c>
      <c r="E1167" s="214"/>
      <c r="F1167" s="215" t="s">
        <v>106</v>
      </c>
      <c r="G1167" s="216"/>
    </row>
    <row r="1168" spans="1:7" ht="18">
      <c r="A1168" s="211"/>
      <c r="B1168" s="49" t="s">
        <v>7</v>
      </c>
      <c r="C1168" s="50" t="s">
        <v>4</v>
      </c>
      <c r="D1168" s="116" t="s">
        <v>8</v>
      </c>
      <c r="E1168" s="116" t="s">
        <v>4</v>
      </c>
      <c r="F1168" s="106" t="s">
        <v>8</v>
      </c>
      <c r="G1168" s="107" t="s">
        <v>4</v>
      </c>
    </row>
    <row r="1169" spans="1:7" ht="17">
      <c r="A1169" s="77" t="str">
        <f>'Initiative Basics'!C3</f>
        <v>A</v>
      </c>
      <c r="B1169" s="78"/>
      <c r="C1169" s="79"/>
      <c r="D1169" s="93"/>
      <c r="E1169" s="93"/>
      <c r="F1169" s="94"/>
      <c r="G1169" s="95"/>
    </row>
    <row r="1170" spans="1:7" ht="17">
      <c r="A1170" s="82" t="str">
        <f>'Initiative Basics'!C4</f>
        <v>B</v>
      </c>
      <c r="B1170" s="83"/>
      <c r="C1170" s="84"/>
      <c r="D1170" s="85"/>
      <c r="E1170" s="85"/>
      <c r="F1170" s="83"/>
      <c r="G1170" s="86"/>
    </row>
    <row r="1171" spans="1:7" ht="17">
      <c r="A1171" s="77" t="str">
        <f>'Initiative Basics'!C5</f>
        <v>C</v>
      </c>
      <c r="B1171" s="96"/>
      <c r="C1171" s="97"/>
      <c r="D1171" s="98"/>
      <c r="E1171" s="98"/>
      <c r="F1171" s="96"/>
      <c r="G1171" s="99"/>
    </row>
    <row r="1172" spans="1:7" ht="17">
      <c r="A1172" s="82" t="str">
        <f>'Initiative Basics'!C6</f>
        <v>D</v>
      </c>
      <c r="B1172" s="83"/>
      <c r="C1172" s="84"/>
      <c r="D1172" s="85"/>
      <c r="E1172" s="85"/>
      <c r="F1172" s="83"/>
      <c r="G1172" s="86"/>
    </row>
    <row r="1173" spans="1:7" ht="17">
      <c r="A1173" s="77" t="str">
        <f>'Initiative Basics'!C7</f>
        <v>E</v>
      </c>
      <c r="B1173" s="96"/>
      <c r="C1173" s="97"/>
      <c r="D1173" s="98"/>
      <c r="E1173" s="98"/>
      <c r="F1173" s="96"/>
      <c r="G1173" s="99"/>
    </row>
    <row r="1174" spans="1:7" ht="17">
      <c r="A1174" s="82" t="str">
        <f>'Initiative Basics'!C8</f>
        <v>F</v>
      </c>
      <c r="B1174" s="83"/>
      <c r="C1174" s="84"/>
      <c r="D1174" s="85"/>
      <c r="E1174" s="85"/>
      <c r="F1174" s="83"/>
      <c r="G1174" s="86"/>
    </row>
    <row r="1175" spans="1:7" ht="17">
      <c r="A1175" s="77" t="str">
        <f>'Initiative Basics'!C9</f>
        <v>G</v>
      </c>
      <c r="B1175" s="96"/>
      <c r="C1175" s="97"/>
      <c r="D1175" s="98"/>
      <c r="E1175" s="98"/>
      <c r="F1175" s="96"/>
      <c r="G1175" s="99"/>
    </row>
    <row r="1176" spans="1:7" ht="17">
      <c r="A1176" s="82" t="str">
        <f>'Initiative Basics'!C10</f>
        <v>H</v>
      </c>
      <c r="B1176" s="83"/>
      <c r="C1176" s="84"/>
      <c r="D1176" s="85"/>
      <c r="E1176" s="85"/>
      <c r="F1176" s="83"/>
      <c r="G1176" s="86"/>
    </row>
    <row r="1177" spans="1:7" ht="17">
      <c r="A1177" s="77" t="str">
        <f>'Initiative Basics'!C11</f>
        <v>I</v>
      </c>
      <c r="B1177" s="96"/>
      <c r="C1177" s="97"/>
      <c r="D1177" s="98"/>
      <c r="E1177" s="98"/>
      <c r="F1177" s="96"/>
      <c r="G1177" s="99"/>
    </row>
    <row r="1178" spans="1:7" ht="17">
      <c r="A1178" s="82" t="str">
        <f>'Initiative Basics'!C12</f>
        <v>J</v>
      </c>
      <c r="B1178" s="83"/>
      <c r="C1178" s="84"/>
      <c r="D1178" s="85"/>
      <c r="E1178" s="85"/>
      <c r="F1178" s="83"/>
      <c r="G1178" s="86"/>
    </row>
    <row r="1179" spans="1:7" ht="17">
      <c r="A1179" s="77" t="str">
        <f>'Initiative Basics'!C13</f>
        <v>K</v>
      </c>
      <c r="B1179" s="96"/>
      <c r="C1179" s="97"/>
      <c r="D1179" s="98"/>
      <c r="E1179" s="98"/>
      <c r="F1179" s="96"/>
      <c r="G1179" s="99"/>
    </row>
    <row r="1180" spans="1:7" ht="17">
      <c r="A1180" s="82" t="str">
        <f>'Initiative Basics'!C14</f>
        <v>L</v>
      </c>
      <c r="B1180" s="83"/>
      <c r="C1180" s="84"/>
      <c r="D1180" s="85"/>
      <c r="E1180" s="85"/>
      <c r="F1180" s="83"/>
      <c r="G1180" s="86"/>
    </row>
    <row r="1181" spans="1:7" ht="17">
      <c r="A1181" s="77" t="str">
        <f>'Initiative Basics'!C15</f>
        <v>M</v>
      </c>
      <c r="B1181" s="96"/>
      <c r="C1181" s="97"/>
      <c r="D1181" s="98"/>
      <c r="E1181" s="98"/>
      <c r="F1181" s="96"/>
      <c r="G1181" s="99"/>
    </row>
    <row r="1182" spans="1:7" ht="17">
      <c r="A1182" s="82" t="str">
        <f>'Initiative Basics'!C16</f>
        <v>N</v>
      </c>
      <c r="B1182" s="83"/>
      <c r="C1182" s="84"/>
      <c r="D1182" s="85"/>
      <c r="E1182" s="85"/>
      <c r="F1182" s="83"/>
      <c r="G1182" s="86"/>
    </row>
    <row r="1183" spans="1:7" ht="17">
      <c r="A1183" s="77" t="str">
        <f>'Initiative Basics'!C17</f>
        <v>O</v>
      </c>
      <c r="B1183" s="96"/>
      <c r="C1183" s="97"/>
      <c r="D1183" s="98"/>
      <c r="E1183" s="98"/>
      <c r="F1183" s="96"/>
      <c r="G1183" s="99"/>
    </row>
    <row r="1184" spans="1:7" ht="17">
      <c r="A1184" s="82" t="str">
        <f>'Initiative Basics'!C18</f>
        <v>P</v>
      </c>
      <c r="B1184" s="83"/>
      <c r="C1184" s="84"/>
      <c r="D1184" s="85"/>
      <c r="E1184" s="85"/>
      <c r="F1184" s="83"/>
      <c r="G1184" s="86"/>
    </row>
    <row r="1185" spans="1:7" ht="17">
      <c r="A1185" s="77" t="str">
        <f>'Initiative Basics'!C19</f>
        <v>Q</v>
      </c>
      <c r="B1185" s="96"/>
      <c r="C1185" s="97"/>
      <c r="D1185" s="98"/>
      <c r="E1185" s="98"/>
      <c r="F1185" s="96"/>
      <c r="G1185" s="99"/>
    </row>
    <row r="1186" spans="1:7" ht="17">
      <c r="A1186" s="82" t="str">
        <f>'Initiative Basics'!C20</f>
        <v>R</v>
      </c>
      <c r="B1186" s="83"/>
      <c r="C1186" s="84"/>
      <c r="D1186" s="85"/>
      <c r="E1186" s="85"/>
      <c r="F1186" s="83"/>
      <c r="G1186" s="86"/>
    </row>
    <row r="1187" spans="1:7" ht="17">
      <c r="A1187" s="77" t="str">
        <f>'Initiative Basics'!C21</f>
        <v>S</v>
      </c>
      <c r="B1187" s="96"/>
      <c r="C1187" s="97"/>
      <c r="D1187" s="98"/>
      <c r="E1187" s="98"/>
      <c r="F1187" s="96"/>
      <c r="G1187" s="99"/>
    </row>
    <row r="1188" spans="1:7" ht="17">
      <c r="A1188" s="82" t="str">
        <f>'Initiative Basics'!C22</f>
        <v>T</v>
      </c>
      <c r="B1188" s="83"/>
      <c r="C1188" s="84"/>
      <c r="D1188" s="85"/>
      <c r="E1188" s="85"/>
      <c r="F1188" s="83"/>
      <c r="G1188" s="86"/>
    </row>
    <row r="1189" spans="1:7" ht="17">
      <c r="A1189" s="77" t="str">
        <f>'Initiative Basics'!C23</f>
        <v>U</v>
      </c>
      <c r="B1189" s="96"/>
      <c r="C1189" s="97"/>
      <c r="D1189" s="98"/>
      <c r="E1189" s="98"/>
      <c r="F1189" s="96"/>
      <c r="G1189" s="99"/>
    </row>
    <row r="1190" spans="1:7" ht="17">
      <c r="A1190" s="82" t="str">
        <f>'Initiative Basics'!C24</f>
        <v>V</v>
      </c>
      <c r="B1190" s="83"/>
      <c r="C1190" s="84"/>
      <c r="D1190" s="85"/>
      <c r="E1190" s="85"/>
      <c r="F1190" s="83"/>
      <c r="G1190" s="86"/>
    </row>
    <row r="1191" spans="1:7" ht="17">
      <c r="A1191" s="77" t="str">
        <f>'Initiative Basics'!C25</f>
        <v>W</v>
      </c>
      <c r="B1191" s="96"/>
      <c r="C1191" s="97"/>
      <c r="D1191" s="98"/>
      <c r="E1191" s="98"/>
      <c r="F1191" s="96"/>
      <c r="G1191" s="99"/>
    </row>
    <row r="1192" spans="1:7" ht="17">
      <c r="A1192" s="82" t="str">
        <f>'Initiative Basics'!C26</f>
        <v>X</v>
      </c>
      <c r="B1192" s="83"/>
      <c r="C1192" s="84"/>
      <c r="D1192" s="85"/>
      <c r="E1192" s="85"/>
      <c r="F1192" s="83"/>
      <c r="G1192" s="86"/>
    </row>
    <row r="1193" spans="1:7" ht="17">
      <c r="A1193" s="77" t="str">
        <f>'Initiative Basics'!C27</f>
        <v>Y</v>
      </c>
      <c r="B1193" s="96"/>
      <c r="C1193" s="97"/>
      <c r="D1193" s="98"/>
      <c r="E1193" s="98"/>
      <c r="F1193" s="96"/>
      <c r="G1193" s="99"/>
    </row>
    <row r="1194" spans="1:7" ht="17">
      <c r="A1194" s="82" t="str">
        <f>'Initiative Basics'!C28</f>
        <v>Z</v>
      </c>
      <c r="B1194" s="83"/>
      <c r="C1194" s="84"/>
      <c r="D1194" s="85"/>
      <c r="E1194" s="85"/>
      <c r="F1194" s="83"/>
      <c r="G1194" s="86"/>
    </row>
    <row r="1195" spans="1:7" ht="17">
      <c r="A1195" s="77">
        <f>'Initiative Basics'!C29</f>
        <v>0</v>
      </c>
      <c r="B1195" s="96"/>
      <c r="C1195" s="97"/>
      <c r="D1195" s="98"/>
      <c r="E1195" s="98"/>
      <c r="F1195" s="96"/>
      <c r="G1195" s="99"/>
    </row>
    <row r="1196" spans="1:7" ht="17">
      <c r="A1196" s="82">
        <f>'Initiative Basics'!C30</f>
        <v>0</v>
      </c>
      <c r="B1196" s="83"/>
      <c r="C1196" s="84"/>
      <c r="D1196" s="85"/>
      <c r="E1196" s="85"/>
      <c r="F1196" s="83"/>
      <c r="G1196" s="86"/>
    </row>
    <row r="1197" spans="1:7" ht="17">
      <c r="A1197" s="77">
        <f>'Initiative Basics'!C31</f>
        <v>0</v>
      </c>
      <c r="B1197" s="96"/>
      <c r="C1197" s="97"/>
      <c r="D1197" s="98"/>
      <c r="E1197" s="98"/>
      <c r="F1197" s="96"/>
      <c r="G1197" s="99"/>
    </row>
    <row r="1198" spans="1:7" ht="17">
      <c r="A1198" s="82">
        <f>'Initiative Basics'!C32</f>
        <v>0</v>
      </c>
      <c r="B1198" s="83"/>
      <c r="C1198" s="84"/>
      <c r="D1198" s="85"/>
      <c r="E1198" s="85"/>
      <c r="F1198" s="83"/>
      <c r="G1198" s="86"/>
    </row>
    <row r="1199" spans="1:7" ht="17">
      <c r="A1199" s="77">
        <f>'Initiative Basics'!C33</f>
        <v>0</v>
      </c>
      <c r="B1199" s="96"/>
      <c r="C1199" s="97"/>
      <c r="D1199" s="98"/>
      <c r="E1199" s="98"/>
      <c r="F1199" s="96"/>
      <c r="G1199" s="99"/>
    </row>
    <row r="1200" spans="1:7" ht="17">
      <c r="A1200" s="82">
        <f>'Initiative Basics'!C34</f>
        <v>0</v>
      </c>
      <c r="B1200" s="83"/>
      <c r="C1200" s="84"/>
      <c r="D1200" s="85"/>
      <c r="E1200" s="85"/>
      <c r="F1200" s="83"/>
      <c r="G1200" s="86"/>
    </row>
    <row r="1201" spans="1:7" ht="17">
      <c r="A1201" s="77">
        <f>'Initiative Basics'!C35</f>
        <v>0</v>
      </c>
      <c r="B1201" s="96"/>
      <c r="C1201" s="97"/>
      <c r="D1201" s="98"/>
      <c r="E1201" s="98"/>
      <c r="F1201" s="96"/>
      <c r="G1201" s="99"/>
    </row>
    <row r="1202" spans="1:7" ht="17">
      <c r="A1202" s="82">
        <f>'Initiative Basics'!C36</f>
        <v>0</v>
      </c>
      <c r="B1202" s="83"/>
      <c r="C1202" s="84"/>
      <c r="D1202" s="85"/>
      <c r="E1202" s="85"/>
      <c r="F1202" s="83"/>
      <c r="G1202" s="86"/>
    </row>
    <row r="1203" spans="1:7" ht="17">
      <c r="A1203" s="77">
        <f>'Initiative Basics'!C37</f>
        <v>0</v>
      </c>
      <c r="B1203" s="96"/>
      <c r="C1203" s="97"/>
      <c r="D1203" s="98"/>
      <c r="E1203" s="98"/>
      <c r="F1203" s="96"/>
      <c r="G1203" s="99"/>
    </row>
    <row r="1204" spans="1:7" ht="17">
      <c r="A1204" s="82">
        <f>'Initiative Basics'!C38</f>
        <v>0</v>
      </c>
      <c r="B1204" s="83"/>
      <c r="C1204" s="84"/>
      <c r="D1204" s="85"/>
      <c r="E1204" s="85"/>
      <c r="F1204" s="83"/>
      <c r="G1204" s="86"/>
    </row>
    <row r="1205" spans="1:7" ht="17">
      <c r="A1205" s="77">
        <f>'Initiative Basics'!C39</f>
        <v>0</v>
      </c>
      <c r="B1205" s="96"/>
      <c r="C1205" s="97"/>
      <c r="D1205" s="98"/>
      <c r="E1205" s="98"/>
      <c r="F1205" s="96"/>
      <c r="G1205" s="99"/>
    </row>
    <row r="1206" spans="1:7" ht="17">
      <c r="A1206" s="82">
        <f>'Initiative Basics'!C40</f>
        <v>0</v>
      </c>
      <c r="B1206" s="83"/>
      <c r="C1206" s="84"/>
      <c r="D1206" s="85"/>
      <c r="E1206" s="85"/>
      <c r="F1206" s="83"/>
      <c r="G1206" s="86"/>
    </row>
    <row r="1207" spans="1:7" ht="17">
      <c r="A1207" s="77">
        <f>'Initiative Basics'!C41</f>
        <v>0</v>
      </c>
      <c r="B1207" s="96"/>
      <c r="C1207" s="97"/>
      <c r="D1207" s="98"/>
      <c r="E1207" s="98"/>
      <c r="F1207" s="96"/>
      <c r="G1207" s="99"/>
    </row>
    <row r="1208" spans="1:7" ht="17">
      <c r="A1208" s="82">
        <f>'Initiative Basics'!C42</f>
        <v>0</v>
      </c>
      <c r="B1208" s="83"/>
      <c r="C1208" s="84"/>
      <c r="D1208" s="85"/>
      <c r="E1208" s="85"/>
      <c r="F1208" s="83"/>
      <c r="G1208" s="86"/>
    </row>
    <row r="1209" spans="1:7" ht="18" thickBot="1">
      <c r="A1209" s="72" t="s">
        <v>11</v>
      </c>
      <c r="B1209" s="73">
        <f t="shared" ref="B1209:G1209" si="38">SUM(B1169:B1208)</f>
        <v>0</v>
      </c>
      <c r="C1209" s="74">
        <f t="shared" si="38"/>
        <v>0</v>
      </c>
      <c r="D1209" s="115">
        <f t="shared" si="38"/>
        <v>0</v>
      </c>
      <c r="E1209" s="115">
        <f t="shared" si="38"/>
        <v>0</v>
      </c>
      <c r="F1209" s="108">
        <f t="shared" si="38"/>
        <v>0</v>
      </c>
      <c r="G1209" s="109">
        <f t="shared" si="38"/>
        <v>0</v>
      </c>
    </row>
    <row r="1210" spans="1:7" ht="19" thickTop="1" thickBot="1">
      <c r="A1210" s="75" t="s">
        <v>9</v>
      </c>
      <c r="B1210" s="217">
        <f>SUM(B1169:C1208)</f>
        <v>0</v>
      </c>
      <c r="C1210" s="218"/>
      <c r="D1210" s="219">
        <f>SUM(D1169:E1208)</f>
        <v>0</v>
      </c>
      <c r="E1210" s="219"/>
      <c r="F1210" s="220">
        <f>SUM(F1169:G1208)</f>
        <v>0</v>
      </c>
      <c r="G1210" s="221"/>
    </row>
    <row r="1211" spans="1:7" ht="18" thickBot="1">
      <c r="A1211" s="103"/>
      <c r="B1211" s="104"/>
      <c r="C1211" s="104"/>
      <c r="D1211" s="105"/>
      <c r="E1211" s="103"/>
      <c r="F1211" s="103"/>
      <c r="G1211" s="103"/>
    </row>
    <row r="1212" spans="1:7" ht="17">
      <c r="A1212" s="76" t="s">
        <v>89</v>
      </c>
      <c r="B1212" s="222">
        <f>'Initiative Basics'!A29</f>
        <v>0</v>
      </c>
      <c r="C1212" s="223"/>
      <c r="D1212" s="223"/>
      <c r="E1212" s="223"/>
      <c r="F1212" s="223"/>
      <c r="G1212" s="224"/>
    </row>
    <row r="1213" spans="1:7" ht="17">
      <c r="A1213" s="210" t="s">
        <v>2</v>
      </c>
      <c r="B1213" s="212" t="s">
        <v>104</v>
      </c>
      <c r="C1213" s="213"/>
      <c r="D1213" s="214" t="s">
        <v>105</v>
      </c>
      <c r="E1213" s="214"/>
      <c r="F1213" s="215" t="s">
        <v>106</v>
      </c>
      <c r="G1213" s="216"/>
    </row>
    <row r="1214" spans="1:7" ht="18">
      <c r="A1214" s="211"/>
      <c r="B1214" s="49" t="s">
        <v>7</v>
      </c>
      <c r="C1214" s="50" t="s">
        <v>4</v>
      </c>
      <c r="D1214" s="116" t="s">
        <v>8</v>
      </c>
      <c r="E1214" s="116" t="s">
        <v>4</v>
      </c>
      <c r="F1214" s="106" t="s">
        <v>8</v>
      </c>
      <c r="G1214" s="107" t="s">
        <v>4</v>
      </c>
    </row>
    <row r="1215" spans="1:7" ht="17">
      <c r="A1215" s="77" t="str">
        <f>'Initiative Basics'!C3</f>
        <v>A</v>
      </c>
      <c r="B1215" s="78"/>
      <c r="C1215" s="79"/>
      <c r="D1215" s="93"/>
      <c r="E1215" s="93"/>
      <c r="F1215" s="94"/>
      <c r="G1215" s="95"/>
    </row>
    <row r="1216" spans="1:7" ht="17">
      <c r="A1216" s="82" t="str">
        <f>'Initiative Basics'!C4</f>
        <v>B</v>
      </c>
      <c r="B1216" s="83"/>
      <c r="C1216" s="84"/>
      <c r="D1216" s="85"/>
      <c r="E1216" s="85"/>
      <c r="F1216" s="83"/>
      <c r="G1216" s="86"/>
    </row>
    <row r="1217" spans="1:7" ht="17">
      <c r="A1217" s="77" t="str">
        <f>'Initiative Basics'!C5</f>
        <v>C</v>
      </c>
      <c r="B1217" s="96"/>
      <c r="C1217" s="97"/>
      <c r="D1217" s="98"/>
      <c r="E1217" s="98"/>
      <c r="F1217" s="96"/>
      <c r="G1217" s="99"/>
    </row>
    <row r="1218" spans="1:7" ht="17">
      <c r="A1218" s="82" t="str">
        <f>'Initiative Basics'!C6</f>
        <v>D</v>
      </c>
      <c r="B1218" s="83"/>
      <c r="C1218" s="84"/>
      <c r="D1218" s="85"/>
      <c r="E1218" s="85"/>
      <c r="F1218" s="83"/>
      <c r="G1218" s="86"/>
    </row>
    <row r="1219" spans="1:7" ht="17">
      <c r="A1219" s="77" t="str">
        <f>'Initiative Basics'!C7</f>
        <v>E</v>
      </c>
      <c r="B1219" s="96"/>
      <c r="C1219" s="97"/>
      <c r="D1219" s="98"/>
      <c r="E1219" s="98"/>
      <c r="F1219" s="96"/>
      <c r="G1219" s="99"/>
    </row>
    <row r="1220" spans="1:7" ht="17">
      <c r="A1220" s="82" t="str">
        <f>'Initiative Basics'!C8</f>
        <v>F</v>
      </c>
      <c r="B1220" s="83"/>
      <c r="C1220" s="84"/>
      <c r="D1220" s="85"/>
      <c r="E1220" s="85"/>
      <c r="F1220" s="83"/>
      <c r="G1220" s="86"/>
    </row>
    <row r="1221" spans="1:7" ht="17">
      <c r="A1221" s="77" t="str">
        <f>'Initiative Basics'!C9</f>
        <v>G</v>
      </c>
      <c r="B1221" s="96"/>
      <c r="C1221" s="97"/>
      <c r="D1221" s="98"/>
      <c r="E1221" s="98"/>
      <c r="F1221" s="96"/>
      <c r="G1221" s="99"/>
    </row>
    <row r="1222" spans="1:7" ht="17">
      <c r="A1222" s="82" t="str">
        <f>'Initiative Basics'!C10</f>
        <v>H</v>
      </c>
      <c r="B1222" s="83"/>
      <c r="C1222" s="84"/>
      <c r="D1222" s="85"/>
      <c r="E1222" s="85"/>
      <c r="F1222" s="83"/>
      <c r="G1222" s="86"/>
    </row>
    <row r="1223" spans="1:7" ht="17">
      <c r="A1223" s="77" t="str">
        <f>'Initiative Basics'!C11</f>
        <v>I</v>
      </c>
      <c r="B1223" s="96"/>
      <c r="C1223" s="97"/>
      <c r="D1223" s="98"/>
      <c r="E1223" s="98"/>
      <c r="F1223" s="96"/>
      <c r="G1223" s="99"/>
    </row>
    <row r="1224" spans="1:7" ht="17">
      <c r="A1224" s="82" t="str">
        <f>'Initiative Basics'!C12</f>
        <v>J</v>
      </c>
      <c r="B1224" s="83"/>
      <c r="C1224" s="84"/>
      <c r="D1224" s="85"/>
      <c r="E1224" s="85"/>
      <c r="F1224" s="83"/>
      <c r="G1224" s="86"/>
    </row>
    <row r="1225" spans="1:7" ht="17">
      <c r="A1225" s="77" t="str">
        <f>'Initiative Basics'!C13</f>
        <v>K</v>
      </c>
      <c r="B1225" s="96"/>
      <c r="C1225" s="97"/>
      <c r="D1225" s="98"/>
      <c r="E1225" s="98"/>
      <c r="F1225" s="96"/>
      <c r="G1225" s="99"/>
    </row>
    <row r="1226" spans="1:7" ht="17">
      <c r="A1226" s="82" t="str">
        <f>'Initiative Basics'!C14</f>
        <v>L</v>
      </c>
      <c r="B1226" s="83"/>
      <c r="C1226" s="84"/>
      <c r="D1226" s="85"/>
      <c r="E1226" s="85"/>
      <c r="F1226" s="83"/>
      <c r="G1226" s="86"/>
    </row>
    <row r="1227" spans="1:7" ht="17">
      <c r="A1227" s="77" t="str">
        <f>'Initiative Basics'!C15</f>
        <v>M</v>
      </c>
      <c r="B1227" s="96"/>
      <c r="C1227" s="97"/>
      <c r="D1227" s="98"/>
      <c r="E1227" s="98"/>
      <c r="F1227" s="96"/>
      <c r="G1227" s="99"/>
    </row>
    <row r="1228" spans="1:7" ht="17">
      <c r="A1228" s="82" t="str">
        <f>'Initiative Basics'!C16</f>
        <v>N</v>
      </c>
      <c r="B1228" s="83"/>
      <c r="C1228" s="84"/>
      <c r="D1228" s="85"/>
      <c r="E1228" s="85"/>
      <c r="F1228" s="83"/>
      <c r="G1228" s="86"/>
    </row>
    <row r="1229" spans="1:7" ht="17">
      <c r="A1229" s="77" t="str">
        <f>'Initiative Basics'!C17</f>
        <v>O</v>
      </c>
      <c r="B1229" s="96"/>
      <c r="C1229" s="97"/>
      <c r="D1229" s="98"/>
      <c r="E1229" s="98"/>
      <c r="F1229" s="96"/>
      <c r="G1229" s="99"/>
    </row>
    <row r="1230" spans="1:7" ht="17">
      <c r="A1230" s="82" t="str">
        <f>'Initiative Basics'!C18</f>
        <v>P</v>
      </c>
      <c r="B1230" s="83"/>
      <c r="C1230" s="84"/>
      <c r="D1230" s="85"/>
      <c r="E1230" s="85"/>
      <c r="F1230" s="83"/>
      <c r="G1230" s="86"/>
    </row>
    <row r="1231" spans="1:7" ht="17">
      <c r="A1231" s="77" t="str">
        <f>'Initiative Basics'!C19</f>
        <v>Q</v>
      </c>
      <c r="B1231" s="96"/>
      <c r="C1231" s="97"/>
      <c r="D1231" s="98"/>
      <c r="E1231" s="98"/>
      <c r="F1231" s="96"/>
      <c r="G1231" s="99"/>
    </row>
    <row r="1232" spans="1:7" ht="17">
      <c r="A1232" s="82" t="str">
        <f>'Initiative Basics'!C20</f>
        <v>R</v>
      </c>
      <c r="B1232" s="83"/>
      <c r="C1232" s="84"/>
      <c r="D1232" s="85"/>
      <c r="E1232" s="85"/>
      <c r="F1232" s="83"/>
      <c r="G1232" s="86"/>
    </row>
    <row r="1233" spans="1:7" ht="17">
      <c r="A1233" s="77" t="str">
        <f>'Initiative Basics'!C21</f>
        <v>S</v>
      </c>
      <c r="B1233" s="96"/>
      <c r="C1233" s="97"/>
      <c r="D1233" s="98"/>
      <c r="E1233" s="98"/>
      <c r="F1233" s="96"/>
      <c r="G1233" s="99"/>
    </row>
    <row r="1234" spans="1:7" ht="17">
      <c r="A1234" s="82" t="str">
        <f>'Initiative Basics'!C22</f>
        <v>T</v>
      </c>
      <c r="B1234" s="83"/>
      <c r="C1234" s="84"/>
      <c r="D1234" s="85"/>
      <c r="E1234" s="85"/>
      <c r="F1234" s="83"/>
      <c r="G1234" s="86"/>
    </row>
    <row r="1235" spans="1:7" ht="17">
      <c r="A1235" s="77" t="str">
        <f>'Initiative Basics'!C23</f>
        <v>U</v>
      </c>
      <c r="B1235" s="96"/>
      <c r="C1235" s="97"/>
      <c r="D1235" s="98"/>
      <c r="E1235" s="98"/>
      <c r="F1235" s="96"/>
      <c r="G1235" s="99"/>
    </row>
    <row r="1236" spans="1:7" ht="17">
      <c r="A1236" s="82" t="str">
        <f>'Initiative Basics'!C24</f>
        <v>V</v>
      </c>
      <c r="B1236" s="83"/>
      <c r="C1236" s="84"/>
      <c r="D1236" s="85"/>
      <c r="E1236" s="85"/>
      <c r="F1236" s="83"/>
      <c r="G1236" s="86"/>
    </row>
    <row r="1237" spans="1:7" ht="17">
      <c r="A1237" s="77" t="str">
        <f>'Initiative Basics'!C25</f>
        <v>W</v>
      </c>
      <c r="B1237" s="96"/>
      <c r="C1237" s="97"/>
      <c r="D1237" s="98"/>
      <c r="E1237" s="98"/>
      <c r="F1237" s="96"/>
      <c r="G1237" s="99"/>
    </row>
    <row r="1238" spans="1:7" ht="17">
      <c r="A1238" s="82" t="str">
        <f>'Initiative Basics'!C26</f>
        <v>X</v>
      </c>
      <c r="B1238" s="83"/>
      <c r="C1238" s="84"/>
      <c r="D1238" s="85"/>
      <c r="E1238" s="85"/>
      <c r="F1238" s="83"/>
      <c r="G1238" s="86"/>
    </row>
    <row r="1239" spans="1:7" ht="17">
      <c r="A1239" s="77" t="str">
        <f>'Initiative Basics'!C27</f>
        <v>Y</v>
      </c>
      <c r="B1239" s="96"/>
      <c r="C1239" s="97"/>
      <c r="D1239" s="98"/>
      <c r="E1239" s="98"/>
      <c r="F1239" s="96"/>
      <c r="G1239" s="99"/>
    </row>
    <row r="1240" spans="1:7" ht="17">
      <c r="A1240" s="82" t="str">
        <f>'Initiative Basics'!C28</f>
        <v>Z</v>
      </c>
      <c r="B1240" s="83"/>
      <c r="C1240" s="84"/>
      <c r="D1240" s="85"/>
      <c r="E1240" s="85"/>
      <c r="F1240" s="83"/>
      <c r="G1240" s="86"/>
    </row>
    <row r="1241" spans="1:7" ht="17">
      <c r="A1241" s="77">
        <f>'Initiative Basics'!C29</f>
        <v>0</v>
      </c>
      <c r="B1241" s="96"/>
      <c r="C1241" s="97"/>
      <c r="D1241" s="98"/>
      <c r="E1241" s="98"/>
      <c r="F1241" s="96"/>
      <c r="G1241" s="99"/>
    </row>
    <row r="1242" spans="1:7" ht="17">
      <c r="A1242" s="82">
        <f>'Initiative Basics'!C30</f>
        <v>0</v>
      </c>
      <c r="B1242" s="83"/>
      <c r="C1242" s="84"/>
      <c r="D1242" s="85"/>
      <c r="E1242" s="85"/>
      <c r="F1242" s="83"/>
      <c r="G1242" s="86"/>
    </row>
    <row r="1243" spans="1:7" ht="17">
      <c r="A1243" s="77">
        <f>'Initiative Basics'!C31</f>
        <v>0</v>
      </c>
      <c r="B1243" s="96"/>
      <c r="C1243" s="97"/>
      <c r="D1243" s="98"/>
      <c r="E1243" s="98"/>
      <c r="F1243" s="96"/>
      <c r="G1243" s="99"/>
    </row>
    <row r="1244" spans="1:7" ht="17">
      <c r="A1244" s="82">
        <f>'Initiative Basics'!C32</f>
        <v>0</v>
      </c>
      <c r="B1244" s="83"/>
      <c r="C1244" s="84"/>
      <c r="D1244" s="85"/>
      <c r="E1244" s="85"/>
      <c r="F1244" s="83"/>
      <c r="G1244" s="86"/>
    </row>
    <row r="1245" spans="1:7" ht="17">
      <c r="A1245" s="77">
        <f>'Initiative Basics'!C33</f>
        <v>0</v>
      </c>
      <c r="B1245" s="96"/>
      <c r="C1245" s="97"/>
      <c r="D1245" s="98"/>
      <c r="E1245" s="98"/>
      <c r="F1245" s="96"/>
      <c r="G1245" s="99"/>
    </row>
    <row r="1246" spans="1:7" ht="17">
      <c r="A1246" s="82">
        <f>'Initiative Basics'!C34</f>
        <v>0</v>
      </c>
      <c r="B1246" s="83"/>
      <c r="C1246" s="84"/>
      <c r="D1246" s="85"/>
      <c r="E1246" s="85"/>
      <c r="F1246" s="83"/>
      <c r="G1246" s="86"/>
    </row>
    <row r="1247" spans="1:7" ht="17">
      <c r="A1247" s="77">
        <f>'Initiative Basics'!C35</f>
        <v>0</v>
      </c>
      <c r="B1247" s="96"/>
      <c r="C1247" s="97"/>
      <c r="D1247" s="98"/>
      <c r="E1247" s="98"/>
      <c r="F1247" s="96"/>
      <c r="G1247" s="99"/>
    </row>
    <row r="1248" spans="1:7" ht="17">
      <c r="A1248" s="82">
        <f>'Initiative Basics'!C36</f>
        <v>0</v>
      </c>
      <c r="B1248" s="83"/>
      <c r="C1248" s="84"/>
      <c r="D1248" s="85"/>
      <c r="E1248" s="85"/>
      <c r="F1248" s="83"/>
      <c r="G1248" s="86"/>
    </row>
    <row r="1249" spans="1:7" ht="17">
      <c r="A1249" s="77">
        <f>'Initiative Basics'!C37</f>
        <v>0</v>
      </c>
      <c r="B1249" s="96"/>
      <c r="C1249" s="97"/>
      <c r="D1249" s="98"/>
      <c r="E1249" s="98"/>
      <c r="F1249" s="96"/>
      <c r="G1249" s="99"/>
    </row>
    <row r="1250" spans="1:7" ht="17">
      <c r="A1250" s="82">
        <f>'Initiative Basics'!C38</f>
        <v>0</v>
      </c>
      <c r="B1250" s="83"/>
      <c r="C1250" s="84"/>
      <c r="D1250" s="85"/>
      <c r="E1250" s="85"/>
      <c r="F1250" s="83"/>
      <c r="G1250" s="86"/>
    </row>
    <row r="1251" spans="1:7" ht="17">
      <c r="A1251" s="77">
        <f>'Initiative Basics'!C39</f>
        <v>0</v>
      </c>
      <c r="B1251" s="96"/>
      <c r="C1251" s="97"/>
      <c r="D1251" s="98"/>
      <c r="E1251" s="98"/>
      <c r="F1251" s="96"/>
      <c r="G1251" s="99"/>
    </row>
    <row r="1252" spans="1:7" ht="17">
      <c r="A1252" s="82">
        <f>'Initiative Basics'!C40</f>
        <v>0</v>
      </c>
      <c r="B1252" s="83"/>
      <c r="C1252" s="84"/>
      <c r="D1252" s="85"/>
      <c r="E1252" s="85"/>
      <c r="F1252" s="83"/>
      <c r="G1252" s="86"/>
    </row>
    <row r="1253" spans="1:7" ht="17">
      <c r="A1253" s="77">
        <f>'Initiative Basics'!C41</f>
        <v>0</v>
      </c>
      <c r="B1253" s="96"/>
      <c r="C1253" s="97"/>
      <c r="D1253" s="98"/>
      <c r="E1253" s="98"/>
      <c r="F1253" s="96"/>
      <c r="G1253" s="99"/>
    </row>
    <row r="1254" spans="1:7" ht="17">
      <c r="A1254" s="82">
        <f>'Initiative Basics'!C42</f>
        <v>0</v>
      </c>
      <c r="B1254" s="83"/>
      <c r="C1254" s="84"/>
      <c r="D1254" s="85"/>
      <c r="E1254" s="85"/>
      <c r="F1254" s="83"/>
      <c r="G1254" s="86"/>
    </row>
    <row r="1255" spans="1:7" ht="18" thickBot="1">
      <c r="A1255" s="72" t="s">
        <v>11</v>
      </c>
      <c r="B1255" s="73">
        <f t="shared" ref="B1255:G1255" si="39">SUM(B1215:B1254)</f>
        <v>0</v>
      </c>
      <c r="C1255" s="74">
        <f t="shared" si="39"/>
        <v>0</v>
      </c>
      <c r="D1255" s="115">
        <f t="shared" si="39"/>
        <v>0</v>
      </c>
      <c r="E1255" s="115">
        <f t="shared" si="39"/>
        <v>0</v>
      </c>
      <c r="F1255" s="108">
        <f t="shared" si="39"/>
        <v>0</v>
      </c>
      <c r="G1255" s="109">
        <f t="shared" si="39"/>
        <v>0</v>
      </c>
    </row>
    <row r="1256" spans="1:7" ht="19" thickTop="1" thickBot="1">
      <c r="A1256" s="75" t="s">
        <v>9</v>
      </c>
      <c r="B1256" s="217">
        <f>SUM(B1215:C1254)</f>
        <v>0</v>
      </c>
      <c r="C1256" s="218"/>
      <c r="D1256" s="219">
        <f>SUM(D1215:E1254)</f>
        <v>0</v>
      </c>
      <c r="E1256" s="219"/>
      <c r="F1256" s="220">
        <f>SUM(F1215:G1254)</f>
        <v>0</v>
      </c>
      <c r="G1256" s="221"/>
    </row>
    <row r="1257" spans="1:7" ht="18" thickBot="1">
      <c r="A1257" s="103"/>
      <c r="B1257" s="104"/>
      <c r="C1257" s="104"/>
      <c r="D1257" s="105"/>
      <c r="E1257" s="103"/>
      <c r="F1257" s="103"/>
      <c r="G1257" s="103"/>
    </row>
    <row r="1258" spans="1:7" ht="17">
      <c r="A1258" s="76" t="s">
        <v>90</v>
      </c>
      <c r="B1258" s="222">
        <f>'Initiative Basics'!A30</f>
        <v>0</v>
      </c>
      <c r="C1258" s="223"/>
      <c r="D1258" s="223"/>
      <c r="E1258" s="223"/>
      <c r="F1258" s="223"/>
      <c r="G1258" s="224"/>
    </row>
    <row r="1259" spans="1:7" ht="17">
      <c r="A1259" s="210" t="s">
        <v>2</v>
      </c>
      <c r="B1259" s="212" t="s">
        <v>104</v>
      </c>
      <c r="C1259" s="213"/>
      <c r="D1259" s="214" t="s">
        <v>105</v>
      </c>
      <c r="E1259" s="214"/>
      <c r="F1259" s="215" t="s">
        <v>106</v>
      </c>
      <c r="G1259" s="216"/>
    </row>
    <row r="1260" spans="1:7" ht="18">
      <c r="A1260" s="211"/>
      <c r="B1260" s="49" t="s">
        <v>7</v>
      </c>
      <c r="C1260" s="50" t="s">
        <v>4</v>
      </c>
      <c r="D1260" s="116" t="s">
        <v>8</v>
      </c>
      <c r="E1260" s="116" t="s">
        <v>4</v>
      </c>
      <c r="F1260" s="106" t="s">
        <v>8</v>
      </c>
      <c r="G1260" s="107" t="s">
        <v>4</v>
      </c>
    </row>
    <row r="1261" spans="1:7" ht="17">
      <c r="A1261" s="77" t="str">
        <f>'Initiative Basics'!C3</f>
        <v>A</v>
      </c>
      <c r="B1261" s="78"/>
      <c r="C1261" s="79"/>
      <c r="D1261" s="93"/>
      <c r="E1261" s="93"/>
      <c r="F1261" s="94"/>
      <c r="G1261" s="95"/>
    </row>
    <row r="1262" spans="1:7" ht="17">
      <c r="A1262" s="82" t="str">
        <f>'Initiative Basics'!C4</f>
        <v>B</v>
      </c>
      <c r="B1262" s="83"/>
      <c r="C1262" s="84"/>
      <c r="D1262" s="85"/>
      <c r="E1262" s="85"/>
      <c r="F1262" s="83"/>
      <c r="G1262" s="86"/>
    </row>
    <row r="1263" spans="1:7" ht="17">
      <c r="A1263" s="77" t="str">
        <f>'Initiative Basics'!C5</f>
        <v>C</v>
      </c>
      <c r="B1263" s="96"/>
      <c r="C1263" s="97"/>
      <c r="D1263" s="98"/>
      <c r="E1263" s="98"/>
      <c r="F1263" s="96"/>
      <c r="G1263" s="99"/>
    </row>
    <row r="1264" spans="1:7" ht="17">
      <c r="A1264" s="82" t="str">
        <f>'Initiative Basics'!C6</f>
        <v>D</v>
      </c>
      <c r="B1264" s="83"/>
      <c r="C1264" s="84"/>
      <c r="D1264" s="85"/>
      <c r="E1264" s="85"/>
      <c r="F1264" s="83"/>
      <c r="G1264" s="86"/>
    </row>
    <row r="1265" spans="1:7" ht="17">
      <c r="A1265" s="77" t="str">
        <f>'Initiative Basics'!C7</f>
        <v>E</v>
      </c>
      <c r="B1265" s="96"/>
      <c r="C1265" s="97"/>
      <c r="D1265" s="98"/>
      <c r="E1265" s="98"/>
      <c r="F1265" s="96"/>
      <c r="G1265" s="99"/>
    </row>
    <row r="1266" spans="1:7" ht="17">
      <c r="A1266" s="82" t="str">
        <f>'Initiative Basics'!C8</f>
        <v>F</v>
      </c>
      <c r="B1266" s="83"/>
      <c r="C1266" s="84"/>
      <c r="D1266" s="85"/>
      <c r="E1266" s="85"/>
      <c r="F1266" s="83"/>
      <c r="G1266" s="86"/>
    </row>
    <row r="1267" spans="1:7" ht="17">
      <c r="A1267" s="77" t="str">
        <f>'Initiative Basics'!C9</f>
        <v>G</v>
      </c>
      <c r="B1267" s="96"/>
      <c r="C1267" s="97"/>
      <c r="D1267" s="98"/>
      <c r="E1267" s="98"/>
      <c r="F1267" s="96"/>
      <c r="G1267" s="99"/>
    </row>
    <row r="1268" spans="1:7" ht="17">
      <c r="A1268" s="82" t="str">
        <f>'Initiative Basics'!C10</f>
        <v>H</v>
      </c>
      <c r="B1268" s="83"/>
      <c r="C1268" s="84"/>
      <c r="D1268" s="85"/>
      <c r="E1268" s="85"/>
      <c r="F1268" s="83"/>
      <c r="G1268" s="86"/>
    </row>
    <row r="1269" spans="1:7" ht="17">
      <c r="A1269" s="77" t="str">
        <f>'Initiative Basics'!C11</f>
        <v>I</v>
      </c>
      <c r="B1269" s="96"/>
      <c r="C1269" s="97"/>
      <c r="D1269" s="98"/>
      <c r="E1269" s="98"/>
      <c r="F1269" s="96"/>
      <c r="G1269" s="99"/>
    </row>
    <row r="1270" spans="1:7" ht="17">
      <c r="A1270" s="82" t="str">
        <f>'Initiative Basics'!C12</f>
        <v>J</v>
      </c>
      <c r="B1270" s="83"/>
      <c r="C1270" s="84"/>
      <c r="D1270" s="85"/>
      <c r="E1270" s="85"/>
      <c r="F1270" s="83"/>
      <c r="G1270" s="86"/>
    </row>
    <row r="1271" spans="1:7" ht="17">
      <c r="A1271" s="77" t="str">
        <f>'Initiative Basics'!C13</f>
        <v>K</v>
      </c>
      <c r="B1271" s="96"/>
      <c r="C1271" s="97"/>
      <c r="D1271" s="98"/>
      <c r="E1271" s="98"/>
      <c r="F1271" s="96"/>
      <c r="G1271" s="99"/>
    </row>
    <row r="1272" spans="1:7" ht="17">
      <c r="A1272" s="82" t="str">
        <f>'Initiative Basics'!C14</f>
        <v>L</v>
      </c>
      <c r="B1272" s="83"/>
      <c r="C1272" s="84"/>
      <c r="D1272" s="85"/>
      <c r="E1272" s="85"/>
      <c r="F1272" s="83"/>
      <c r="G1272" s="86"/>
    </row>
    <row r="1273" spans="1:7" ht="17">
      <c r="A1273" s="77" t="str">
        <f>'Initiative Basics'!C15</f>
        <v>M</v>
      </c>
      <c r="B1273" s="96"/>
      <c r="C1273" s="97"/>
      <c r="D1273" s="98"/>
      <c r="E1273" s="98"/>
      <c r="F1273" s="96"/>
      <c r="G1273" s="99"/>
    </row>
    <row r="1274" spans="1:7" ht="17">
      <c r="A1274" s="82" t="str">
        <f>'Initiative Basics'!C16</f>
        <v>N</v>
      </c>
      <c r="B1274" s="83"/>
      <c r="C1274" s="84"/>
      <c r="D1274" s="85"/>
      <c r="E1274" s="85"/>
      <c r="F1274" s="83"/>
      <c r="G1274" s="86"/>
    </row>
    <row r="1275" spans="1:7" ht="17">
      <c r="A1275" s="77" t="str">
        <f>'Initiative Basics'!C17</f>
        <v>O</v>
      </c>
      <c r="B1275" s="96"/>
      <c r="C1275" s="97"/>
      <c r="D1275" s="98"/>
      <c r="E1275" s="98"/>
      <c r="F1275" s="96"/>
      <c r="G1275" s="99"/>
    </row>
    <row r="1276" spans="1:7" ht="17">
      <c r="A1276" s="82" t="str">
        <f>'Initiative Basics'!C18</f>
        <v>P</v>
      </c>
      <c r="B1276" s="83"/>
      <c r="C1276" s="84"/>
      <c r="D1276" s="85"/>
      <c r="E1276" s="85"/>
      <c r="F1276" s="83"/>
      <c r="G1276" s="86"/>
    </row>
    <row r="1277" spans="1:7" ht="17">
      <c r="A1277" s="77" t="str">
        <f>'Initiative Basics'!C19</f>
        <v>Q</v>
      </c>
      <c r="B1277" s="96"/>
      <c r="C1277" s="97"/>
      <c r="D1277" s="98"/>
      <c r="E1277" s="98"/>
      <c r="F1277" s="96"/>
      <c r="G1277" s="99"/>
    </row>
    <row r="1278" spans="1:7" ht="17">
      <c r="A1278" s="82" t="str">
        <f>'Initiative Basics'!C20</f>
        <v>R</v>
      </c>
      <c r="B1278" s="83"/>
      <c r="C1278" s="84"/>
      <c r="D1278" s="85"/>
      <c r="E1278" s="85"/>
      <c r="F1278" s="83"/>
      <c r="G1278" s="86"/>
    </row>
    <row r="1279" spans="1:7" ht="17">
      <c r="A1279" s="77" t="str">
        <f>'Initiative Basics'!C21</f>
        <v>S</v>
      </c>
      <c r="B1279" s="96"/>
      <c r="C1279" s="97"/>
      <c r="D1279" s="98"/>
      <c r="E1279" s="98"/>
      <c r="F1279" s="96"/>
      <c r="G1279" s="99"/>
    </row>
    <row r="1280" spans="1:7" ht="17">
      <c r="A1280" s="82" t="str">
        <f>'Initiative Basics'!C22</f>
        <v>T</v>
      </c>
      <c r="B1280" s="83"/>
      <c r="C1280" s="84"/>
      <c r="D1280" s="85"/>
      <c r="E1280" s="85"/>
      <c r="F1280" s="83"/>
      <c r="G1280" s="86"/>
    </row>
    <row r="1281" spans="1:7" ht="17">
      <c r="A1281" s="77" t="str">
        <f>'Initiative Basics'!C23</f>
        <v>U</v>
      </c>
      <c r="B1281" s="96"/>
      <c r="C1281" s="97"/>
      <c r="D1281" s="98"/>
      <c r="E1281" s="98"/>
      <c r="F1281" s="96"/>
      <c r="G1281" s="99"/>
    </row>
    <row r="1282" spans="1:7" ht="17">
      <c r="A1282" s="82" t="str">
        <f>'Initiative Basics'!C24</f>
        <v>V</v>
      </c>
      <c r="B1282" s="83"/>
      <c r="C1282" s="84"/>
      <c r="D1282" s="85"/>
      <c r="E1282" s="85"/>
      <c r="F1282" s="83"/>
      <c r="G1282" s="86"/>
    </row>
    <row r="1283" spans="1:7" ht="17">
      <c r="A1283" s="77" t="str">
        <f>'Initiative Basics'!C25</f>
        <v>W</v>
      </c>
      <c r="B1283" s="96"/>
      <c r="C1283" s="97"/>
      <c r="D1283" s="98"/>
      <c r="E1283" s="98"/>
      <c r="F1283" s="96"/>
      <c r="G1283" s="99"/>
    </row>
    <row r="1284" spans="1:7" ht="17">
      <c r="A1284" s="82" t="str">
        <f>'Initiative Basics'!C26</f>
        <v>X</v>
      </c>
      <c r="B1284" s="83"/>
      <c r="C1284" s="84"/>
      <c r="D1284" s="85"/>
      <c r="E1284" s="85"/>
      <c r="F1284" s="83"/>
      <c r="G1284" s="86"/>
    </row>
    <row r="1285" spans="1:7" ht="17">
      <c r="A1285" s="77" t="str">
        <f>'Initiative Basics'!C27</f>
        <v>Y</v>
      </c>
      <c r="B1285" s="96"/>
      <c r="C1285" s="97"/>
      <c r="D1285" s="98"/>
      <c r="E1285" s="98"/>
      <c r="F1285" s="96"/>
      <c r="G1285" s="99"/>
    </row>
    <row r="1286" spans="1:7" ht="17">
      <c r="A1286" s="82" t="str">
        <f>'Initiative Basics'!C28</f>
        <v>Z</v>
      </c>
      <c r="B1286" s="83"/>
      <c r="C1286" s="84"/>
      <c r="D1286" s="85"/>
      <c r="E1286" s="85"/>
      <c r="F1286" s="83"/>
      <c r="G1286" s="86"/>
    </row>
    <row r="1287" spans="1:7" ht="17">
      <c r="A1287" s="77">
        <f>'Initiative Basics'!C29</f>
        <v>0</v>
      </c>
      <c r="B1287" s="96"/>
      <c r="C1287" s="97"/>
      <c r="D1287" s="98"/>
      <c r="E1287" s="98"/>
      <c r="F1287" s="96"/>
      <c r="G1287" s="99"/>
    </row>
    <row r="1288" spans="1:7" ht="17">
      <c r="A1288" s="82">
        <f>'Initiative Basics'!C30</f>
        <v>0</v>
      </c>
      <c r="B1288" s="83"/>
      <c r="C1288" s="84"/>
      <c r="D1288" s="85"/>
      <c r="E1288" s="85"/>
      <c r="F1288" s="83"/>
      <c r="G1288" s="86"/>
    </row>
    <row r="1289" spans="1:7" ht="17">
      <c r="A1289" s="77">
        <f>'Initiative Basics'!C31</f>
        <v>0</v>
      </c>
      <c r="B1289" s="96"/>
      <c r="C1289" s="97"/>
      <c r="D1289" s="98"/>
      <c r="E1289" s="98"/>
      <c r="F1289" s="96"/>
      <c r="G1289" s="99"/>
    </row>
    <row r="1290" spans="1:7" ht="17">
      <c r="A1290" s="82">
        <f>'Initiative Basics'!C32</f>
        <v>0</v>
      </c>
      <c r="B1290" s="83"/>
      <c r="C1290" s="84"/>
      <c r="D1290" s="85"/>
      <c r="E1290" s="85"/>
      <c r="F1290" s="83"/>
      <c r="G1290" s="86"/>
    </row>
    <row r="1291" spans="1:7" ht="17">
      <c r="A1291" s="77">
        <f>'Initiative Basics'!C33</f>
        <v>0</v>
      </c>
      <c r="B1291" s="96"/>
      <c r="C1291" s="97"/>
      <c r="D1291" s="98"/>
      <c r="E1291" s="98"/>
      <c r="F1291" s="96"/>
      <c r="G1291" s="99"/>
    </row>
    <row r="1292" spans="1:7" ht="17">
      <c r="A1292" s="82">
        <f>'Initiative Basics'!C34</f>
        <v>0</v>
      </c>
      <c r="B1292" s="83"/>
      <c r="C1292" s="84"/>
      <c r="D1292" s="85"/>
      <c r="E1292" s="85"/>
      <c r="F1292" s="83"/>
      <c r="G1292" s="86"/>
    </row>
    <row r="1293" spans="1:7" ht="17">
      <c r="A1293" s="77">
        <f>'Initiative Basics'!C35</f>
        <v>0</v>
      </c>
      <c r="B1293" s="96"/>
      <c r="C1293" s="97"/>
      <c r="D1293" s="98"/>
      <c r="E1293" s="98"/>
      <c r="F1293" s="96"/>
      <c r="G1293" s="99"/>
    </row>
    <row r="1294" spans="1:7" ht="17">
      <c r="A1294" s="82">
        <f>'Initiative Basics'!C36</f>
        <v>0</v>
      </c>
      <c r="B1294" s="83"/>
      <c r="C1294" s="84"/>
      <c r="D1294" s="85"/>
      <c r="E1294" s="85"/>
      <c r="F1294" s="83"/>
      <c r="G1294" s="86"/>
    </row>
    <row r="1295" spans="1:7" ht="17">
      <c r="A1295" s="77">
        <f>'Initiative Basics'!C37</f>
        <v>0</v>
      </c>
      <c r="B1295" s="96"/>
      <c r="C1295" s="97"/>
      <c r="D1295" s="98"/>
      <c r="E1295" s="98"/>
      <c r="F1295" s="96"/>
      <c r="G1295" s="99"/>
    </row>
    <row r="1296" spans="1:7" ht="17">
      <c r="A1296" s="82">
        <f>'Initiative Basics'!C38</f>
        <v>0</v>
      </c>
      <c r="B1296" s="83"/>
      <c r="C1296" s="84"/>
      <c r="D1296" s="85"/>
      <c r="E1296" s="85"/>
      <c r="F1296" s="83"/>
      <c r="G1296" s="86"/>
    </row>
    <row r="1297" spans="1:7" ht="17">
      <c r="A1297" s="77">
        <f>'Initiative Basics'!C39</f>
        <v>0</v>
      </c>
      <c r="B1297" s="96"/>
      <c r="C1297" s="97"/>
      <c r="D1297" s="98"/>
      <c r="E1297" s="98"/>
      <c r="F1297" s="96"/>
      <c r="G1297" s="99"/>
    </row>
    <row r="1298" spans="1:7" ht="17">
      <c r="A1298" s="82">
        <f>'Initiative Basics'!C40</f>
        <v>0</v>
      </c>
      <c r="B1298" s="83"/>
      <c r="C1298" s="84"/>
      <c r="D1298" s="85"/>
      <c r="E1298" s="85"/>
      <c r="F1298" s="83"/>
      <c r="G1298" s="86"/>
    </row>
    <row r="1299" spans="1:7" ht="17">
      <c r="A1299" s="77">
        <f>'Initiative Basics'!C41</f>
        <v>0</v>
      </c>
      <c r="B1299" s="96"/>
      <c r="C1299" s="97"/>
      <c r="D1299" s="98"/>
      <c r="E1299" s="98"/>
      <c r="F1299" s="96"/>
      <c r="G1299" s="99"/>
    </row>
    <row r="1300" spans="1:7" ht="17">
      <c r="A1300" s="82">
        <f>'Initiative Basics'!C42</f>
        <v>0</v>
      </c>
      <c r="B1300" s="83"/>
      <c r="C1300" s="84"/>
      <c r="D1300" s="85"/>
      <c r="E1300" s="85"/>
      <c r="F1300" s="83"/>
      <c r="G1300" s="86"/>
    </row>
    <row r="1301" spans="1:7" ht="18" thickBot="1">
      <c r="A1301" s="72" t="s">
        <v>11</v>
      </c>
      <c r="B1301" s="73">
        <f t="shared" ref="B1301:G1301" si="40">SUM(B1261:B1300)</f>
        <v>0</v>
      </c>
      <c r="C1301" s="74">
        <f t="shared" si="40"/>
        <v>0</v>
      </c>
      <c r="D1301" s="115">
        <f t="shared" si="40"/>
        <v>0</v>
      </c>
      <c r="E1301" s="115">
        <f t="shared" si="40"/>
        <v>0</v>
      </c>
      <c r="F1301" s="108">
        <f t="shared" si="40"/>
        <v>0</v>
      </c>
      <c r="G1301" s="109">
        <f t="shared" si="40"/>
        <v>0</v>
      </c>
    </row>
    <row r="1302" spans="1:7" ht="19" thickTop="1" thickBot="1">
      <c r="A1302" s="75" t="s">
        <v>9</v>
      </c>
      <c r="B1302" s="217">
        <f>SUM(B1261:C1300)</f>
        <v>0</v>
      </c>
      <c r="C1302" s="218"/>
      <c r="D1302" s="219">
        <f>SUM(D1261:E1300)</f>
        <v>0</v>
      </c>
      <c r="E1302" s="219"/>
      <c r="F1302" s="220">
        <f>SUM(F1261:G1300)</f>
        <v>0</v>
      </c>
      <c r="G1302" s="221"/>
    </row>
    <row r="1303" spans="1:7" ht="18" thickBot="1">
      <c r="A1303" s="103"/>
      <c r="B1303" s="104"/>
      <c r="C1303" s="104"/>
      <c r="D1303" s="105"/>
      <c r="E1303" s="103"/>
      <c r="F1303" s="103"/>
      <c r="G1303" s="103"/>
    </row>
    <row r="1304" spans="1:7" ht="17">
      <c r="A1304" s="76" t="s">
        <v>91</v>
      </c>
      <c r="B1304" s="222">
        <f>'Initiative Basics'!A31</f>
        <v>0</v>
      </c>
      <c r="C1304" s="223"/>
      <c r="D1304" s="223"/>
      <c r="E1304" s="223"/>
      <c r="F1304" s="223"/>
      <c r="G1304" s="224"/>
    </row>
    <row r="1305" spans="1:7" ht="17">
      <c r="A1305" s="210" t="s">
        <v>2</v>
      </c>
      <c r="B1305" s="212" t="s">
        <v>104</v>
      </c>
      <c r="C1305" s="213"/>
      <c r="D1305" s="214" t="s">
        <v>105</v>
      </c>
      <c r="E1305" s="214"/>
      <c r="F1305" s="215" t="s">
        <v>106</v>
      </c>
      <c r="G1305" s="216"/>
    </row>
    <row r="1306" spans="1:7" ht="18">
      <c r="A1306" s="211"/>
      <c r="B1306" s="49" t="s">
        <v>7</v>
      </c>
      <c r="C1306" s="50" t="s">
        <v>4</v>
      </c>
      <c r="D1306" s="116" t="s">
        <v>8</v>
      </c>
      <c r="E1306" s="116" t="s">
        <v>4</v>
      </c>
      <c r="F1306" s="106" t="s">
        <v>8</v>
      </c>
      <c r="G1306" s="107" t="s">
        <v>4</v>
      </c>
    </row>
    <row r="1307" spans="1:7" ht="17">
      <c r="A1307" s="77" t="str">
        <f>'Initiative Basics'!C3</f>
        <v>A</v>
      </c>
      <c r="B1307" s="78"/>
      <c r="C1307" s="79"/>
      <c r="D1307" s="93"/>
      <c r="E1307" s="93"/>
      <c r="F1307" s="94"/>
      <c r="G1307" s="95"/>
    </row>
    <row r="1308" spans="1:7" ht="17">
      <c r="A1308" s="82" t="str">
        <f>'Initiative Basics'!C4</f>
        <v>B</v>
      </c>
      <c r="B1308" s="83"/>
      <c r="C1308" s="84"/>
      <c r="D1308" s="85"/>
      <c r="E1308" s="85"/>
      <c r="F1308" s="83"/>
      <c r="G1308" s="86"/>
    </row>
    <row r="1309" spans="1:7" ht="17">
      <c r="A1309" s="77" t="str">
        <f>'Initiative Basics'!C5</f>
        <v>C</v>
      </c>
      <c r="B1309" s="96"/>
      <c r="C1309" s="97"/>
      <c r="D1309" s="98"/>
      <c r="E1309" s="98"/>
      <c r="F1309" s="96"/>
      <c r="G1309" s="99"/>
    </row>
    <row r="1310" spans="1:7" ht="17">
      <c r="A1310" s="82" t="str">
        <f>'Initiative Basics'!C6</f>
        <v>D</v>
      </c>
      <c r="B1310" s="83"/>
      <c r="C1310" s="84"/>
      <c r="D1310" s="85"/>
      <c r="E1310" s="85"/>
      <c r="F1310" s="83"/>
      <c r="G1310" s="86"/>
    </row>
    <row r="1311" spans="1:7" ht="17">
      <c r="A1311" s="77" t="str">
        <f>'Initiative Basics'!C7</f>
        <v>E</v>
      </c>
      <c r="B1311" s="96"/>
      <c r="C1311" s="97"/>
      <c r="D1311" s="98"/>
      <c r="E1311" s="98"/>
      <c r="F1311" s="96"/>
      <c r="G1311" s="99"/>
    </row>
    <row r="1312" spans="1:7" ht="17">
      <c r="A1312" s="82" t="str">
        <f>'Initiative Basics'!C8</f>
        <v>F</v>
      </c>
      <c r="B1312" s="83"/>
      <c r="C1312" s="84"/>
      <c r="D1312" s="85"/>
      <c r="E1312" s="85"/>
      <c r="F1312" s="83"/>
      <c r="G1312" s="86"/>
    </row>
    <row r="1313" spans="1:7" ht="17">
      <c r="A1313" s="77" t="str">
        <f>'Initiative Basics'!C9</f>
        <v>G</v>
      </c>
      <c r="B1313" s="96"/>
      <c r="C1313" s="97"/>
      <c r="D1313" s="98"/>
      <c r="E1313" s="98"/>
      <c r="F1313" s="96"/>
      <c r="G1313" s="99"/>
    </row>
    <row r="1314" spans="1:7" ht="17">
      <c r="A1314" s="82" t="str">
        <f>'Initiative Basics'!C10</f>
        <v>H</v>
      </c>
      <c r="B1314" s="83"/>
      <c r="C1314" s="84"/>
      <c r="D1314" s="85"/>
      <c r="E1314" s="85"/>
      <c r="F1314" s="83"/>
      <c r="G1314" s="86"/>
    </row>
    <row r="1315" spans="1:7" ht="17">
      <c r="A1315" s="77" t="str">
        <f>'Initiative Basics'!C11</f>
        <v>I</v>
      </c>
      <c r="B1315" s="96"/>
      <c r="C1315" s="97"/>
      <c r="D1315" s="98"/>
      <c r="E1315" s="98"/>
      <c r="F1315" s="96"/>
      <c r="G1315" s="99"/>
    </row>
    <row r="1316" spans="1:7" ht="17">
      <c r="A1316" s="82" t="str">
        <f>'Initiative Basics'!C12</f>
        <v>J</v>
      </c>
      <c r="B1316" s="83"/>
      <c r="C1316" s="84"/>
      <c r="D1316" s="85"/>
      <c r="E1316" s="85"/>
      <c r="F1316" s="83"/>
      <c r="G1316" s="86"/>
    </row>
    <row r="1317" spans="1:7" ht="17">
      <c r="A1317" s="77" t="str">
        <f>'Initiative Basics'!C13</f>
        <v>K</v>
      </c>
      <c r="B1317" s="96"/>
      <c r="C1317" s="97"/>
      <c r="D1317" s="98"/>
      <c r="E1317" s="98"/>
      <c r="F1317" s="96"/>
      <c r="G1317" s="99"/>
    </row>
    <row r="1318" spans="1:7" ht="17">
      <c r="A1318" s="82" t="str">
        <f>'Initiative Basics'!C14</f>
        <v>L</v>
      </c>
      <c r="B1318" s="83"/>
      <c r="C1318" s="84"/>
      <c r="D1318" s="85"/>
      <c r="E1318" s="85"/>
      <c r="F1318" s="83"/>
      <c r="G1318" s="86"/>
    </row>
    <row r="1319" spans="1:7" ht="17">
      <c r="A1319" s="77" t="str">
        <f>'Initiative Basics'!C15</f>
        <v>M</v>
      </c>
      <c r="B1319" s="96"/>
      <c r="C1319" s="97"/>
      <c r="D1319" s="98"/>
      <c r="E1319" s="98"/>
      <c r="F1319" s="96"/>
      <c r="G1319" s="99"/>
    </row>
    <row r="1320" spans="1:7" ht="17">
      <c r="A1320" s="82" t="str">
        <f>'Initiative Basics'!C16</f>
        <v>N</v>
      </c>
      <c r="B1320" s="83"/>
      <c r="C1320" s="84"/>
      <c r="D1320" s="85"/>
      <c r="E1320" s="85"/>
      <c r="F1320" s="83"/>
      <c r="G1320" s="86"/>
    </row>
    <row r="1321" spans="1:7" ht="17">
      <c r="A1321" s="77" t="str">
        <f>'Initiative Basics'!C17</f>
        <v>O</v>
      </c>
      <c r="B1321" s="96"/>
      <c r="C1321" s="97"/>
      <c r="D1321" s="98"/>
      <c r="E1321" s="98"/>
      <c r="F1321" s="96"/>
      <c r="G1321" s="99"/>
    </row>
    <row r="1322" spans="1:7" ht="17">
      <c r="A1322" s="82" t="str">
        <f>'Initiative Basics'!C18</f>
        <v>P</v>
      </c>
      <c r="B1322" s="83"/>
      <c r="C1322" s="84"/>
      <c r="D1322" s="85"/>
      <c r="E1322" s="85"/>
      <c r="F1322" s="83"/>
      <c r="G1322" s="86"/>
    </row>
    <row r="1323" spans="1:7" ht="17">
      <c r="A1323" s="77" t="str">
        <f>'Initiative Basics'!C19</f>
        <v>Q</v>
      </c>
      <c r="B1323" s="96"/>
      <c r="C1323" s="97"/>
      <c r="D1323" s="98"/>
      <c r="E1323" s="98"/>
      <c r="F1323" s="96"/>
      <c r="G1323" s="99"/>
    </row>
    <row r="1324" spans="1:7" ht="17">
      <c r="A1324" s="82" t="str">
        <f>'Initiative Basics'!C20</f>
        <v>R</v>
      </c>
      <c r="B1324" s="83"/>
      <c r="C1324" s="84"/>
      <c r="D1324" s="85"/>
      <c r="E1324" s="85"/>
      <c r="F1324" s="83"/>
      <c r="G1324" s="86"/>
    </row>
    <row r="1325" spans="1:7" ht="17">
      <c r="A1325" s="77" t="str">
        <f>'Initiative Basics'!C21</f>
        <v>S</v>
      </c>
      <c r="B1325" s="96"/>
      <c r="C1325" s="97"/>
      <c r="D1325" s="98"/>
      <c r="E1325" s="98"/>
      <c r="F1325" s="96"/>
      <c r="G1325" s="99"/>
    </row>
    <row r="1326" spans="1:7" ht="17">
      <c r="A1326" s="82" t="str">
        <f>'Initiative Basics'!C22</f>
        <v>T</v>
      </c>
      <c r="B1326" s="83"/>
      <c r="C1326" s="84"/>
      <c r="D1326" s="85"/>
      <c r="E1326" s="85"/>
      <c r="F1326" s="83"/>
      <c r="G1326" s="86"/>
    </row>
    <row r="1327" spans="1:7" ht="17">
      <c r="A1327" s="77" t="str">
        <f>'Initiative Basics'!C23</f>
        <v>U</v>
      </c>
      <c r="B1327" s="96"/>
      <c r="C1327" s="97"/>
      <c r="D1327" s="98"/>
      <c r="E1327" s="98"/>
      <c r="F1327" s="96"/>
      <c r="G1327" s="99"/>
    </row>
    <row r="1328" spans="1:7" ht="17">
      <c r="A1328" s="82" t="str">
        <f>'Initiative Basics'!C24</f>
        <v>V</v>
      </c>
      <c r="B1328" s="83"/>
      <c r="C1328" s="84"/>
      <c r="D1328" s="85"/>
      <c r="E1328" s="85"/>
      <c r="F1328" s="83"/>
      <c r="G1328" s="86"/>
    </row>
    <row r="1329" spans="1:7" ht="17">
      <c r="A1329" s="77" t="str">
        <f>'Initiative Basics'!C25</f>
        <v>W</v>
      </c>
      <c r="B1329" s="96"/>
      <c r="C1329" s="97"/>
      <c r="D1329" s="98"/>
      <c r="E1329" s="98"/>
      <c r="F1329" s="96"/>
      <c r="G1329" s="99"/>
    </row>
    <row r="1330" spans="1:7" ht="17">
      <c r="A1330" s="82" t="str">
        <f>'Initiative Basics'!C26</f>
        <v>X</v>
      </c>
      <c r="B1330" s="83"/>
      <c r="C1330" s="84"/>
      <c r="D1330" s="85"/>
      <c r="E1330" s="85"/>
      <c r="F1330" s="83"/>
      <c r="G1330" s="86"/>
    </row>
    <row r="1331" spans="1:7" ht="17">
      <c r="A1331" s="77" t="str">
        <f>'Initiative Basics'!C27</f>
        <v>Y</v>
      </c>
      <c r="B1331" s="96"/>
      <c r="C1331" s="97"/>
      <c r="D1331" s="98"/>
      <c r="E1331" s="98"/>
      <c r="F1331" s="96"/>
      <c r="G1331" s="99"/>
    </row>
    <row r="1332" spans="1:7" ht="17">
      <c r="A1332" s="82" t="str">
        <f>'Initiative Basics'!C28</f>
        <v>Z</v>
      </c>
      <c r="B1332" s="83"/>
      <c r="C1332" s="84"/>
      <c r="D1332" s="85"/>
      <c r="E1332" s="85"/>
      <c r="F1332" s="83"/>
      <c r="G1332" s="86"/>
    </row>
    <row r="1333" spans="1:7" ht="17">
      <c r="A1333" s="77">
        <f>'Initiative Basics'!C29</f>
        <v>0</v>
      </c>
      <c r="B1333" s="96"/>
      <c r="C1333" s="97"/>
      <c r="D1333" s="98"/>
      <c r="E1333" s="98"/>
      <c r="F1333" s="96"/>
      <c r="G1333" s="99"/>
    </row>
    <row r="1334" spans="1:7" ht="17">
      <c r="A1334" s="82">
        <f>'Initiative Basics'!C30</f>
        <v>0</v>
      </c>
      <c r="B1334" s="83"/>
      <c r="C1334" s="84"/>
      <c r="D1334" s="85"/>
      <c r="E1334" s="85"/>
      <c r="F1334" s="83"/>
      <c r="G1334" s="86"/>
    </row>
    <row r="1335" spans="1:7" ht="17">
      <c r="A1335" s="77">
        <f>'Initiative Basics'!C31</f>
        <v>0</v>
      </c>
      <c r="B1335" s="96"/>
      <c r="C1335" s="97"/>
      <c r="D1335" s="98"/>
      <c r="E1335" s="98"/>
      <c r="F1335" s="96"/>
      <c r="G1335" s="99"/>
    </row>
    <row r="1336" spans="1:7" ht="17">
      <c r="A1336" s="82">
        <f>'Initiative Basics'!C32</f>
        <v>0</v>
      </c>
      <c r="B1336" s="83"/>
      <c r="C1336" s="84"/>
      <c r="D1336" s="85"/>
      <c r="E1336" s="85"/>
      <c r="F1336" s="83"/>
      <c r="G1336" s="86"/>
    </row>
    <row r="1337" spans="1:7" ht="17">
      <c r="A1337" s="77">
        <f>'Initiative Basics'!C33</f>
        <v>0</v>
      </c>
      <c r="B1337" s="96"/>
      <c r="C1337" s="97"/>
      <c r="D1337" s="98"/>
      <c r="E1337" s="98"/>
      <c r="F1337" s="96"/>
      <c r="G1337" s="99"/>
    </row>
    <row r="1338" spans="1:7" ht="17">
      <c r="A1338" s="82">
        <f>'Initiative Basics'!C34</f>
        <v>0</v>
      </c>
      <c r="B1338" s="83"/>
      <c r="C1338" s="84"/>
      <c r="D1338" s="85"/>
      <c r="E1338" s="85"/>
      <c r="F1338" s="83"/>
      <c r="G1338" s="86"/>
    </row>
    <row r="1339" spans="1:7" ht="17">
      <c r="A1339" s="77">
        <f>'Initiative Basics'!C35</f>
        <v>0</v>
      </c>
      <c r="B1339" s="96"/>
      <c r="C1339" s="97"/>
      <c r="D1339" s="98"/>
      <c r="E1339" s="98"/>
      <c r="F1339" s="96"/>
      <c r="G1339" s="99"/>
    </row>
    <row r="1340" spans="1:7" ht="17">
      <c r="A1340" s="82">
        <f>'Initiative Basics'!C36</f>
        <v>0</v>
      </c>
      <c r="B1340" s="83"/>
      <c r="C1340" s="84"/>
      <c r="D1340" s="85"/>
      <c r="E1340" s="85"/>
      <c r="F1340" s="83"/>
      <c r="G1340" s="86"/>
    </row>
    <row r="1341" spans="1:7" ht="17">
      <c r="A1341" s="77">
        <f>'Initiative Basics'!C37</f>
        <v>0</v>
      </c>
      <c r="B1341" s="96"/>
      <c r="C1341" s="97"/>
      <c r="D1341" s="98"/>
      <c r="E1341" s="98"/>
      <c r="F1341" s="96"/>
      <c r="G1341" s="99"/>
    </row>
    <row r="1342" spans="1:7" ht="17">
      <c r="A1342" s="82">
        <f>'Initiative Basics'!C38</f>
        <v>0</v>
      </c>
      <c r="B1342" s="83"/>
      <c r="C1342" s="84"/>
      <c r="D1342" s="85"/>
      <c r="E1342" s="85"/>
      <c r="F1342" s="83"/>
      <c r="G1342" s="86"/>
    </row>
    <row r="1343" spans="1:7" ht="17">
      <c r="A1343" s="77">
        <f>'Initiative Basics'!C39</f>
        <v>0</v>
      </c>
      <c r="B1343" s="96"/>
      <c r="C1343" s="97"/>
      <c r="D1343" s="98"/>
      <c r="E1343" s="98"/>
      <c r="F1343" s="96"/>
      <c r="G1343" s="99"/>
    </row>
    <row r="1344" spans="1:7" ht="17">
      <c r="A1344" s="82">
        <f>'Initiative Basics'!C40</f>
        <v>0</v>
      </c>
      <c r="B1344" s="83"/>
      <c r="C1344" s="84"/>
      <c r="D1344" s="85"/>
      <c r="E1344" s="85"/>
      <c r="F1344" s="83"/>
      <c r="G1344" s="86"/>
    </row>
    <row r="1345" spans="1:7" ht="17">
      <c r="A1345" s="77">
        <f>'Initiative Basics'!C41</f>
        <v>0</v>
      </c>
      <c r="B1345" s="96"/>
      <c r="C1345" s="97"/>
      <c r="D1345" s="98"/>
      <c r="E1345" s="98"/>
      <c r="F1345" s="96"/>
      <c r="G1345" s="99"/>
    </row>
    <row r="1346" spans="1:7" ht="17">
      <c r="A1346" s="82">
        <f>'Initiative Basics'!C42</f>
        <v>0</v>
      </c>
      <c r="B1346" s="83"/>
      <c r="C1346" s="84"/>
      <c r="D1346" s="85"/>
      <c r="E1346" s="85"/>
      <c r="F1346" s="83"/>
      <c r="G1346" s="86"/>
    </row>
    <row r="1347" spans="1:7" ht="18" thickBot="1">
      <c r="A1347" s="72" t="s">
        <v>11</v>
      </c>
      <c r="B1347" s="73">
        <f t="shared" ref="B1347:G1347" si="41">SUM(B1307:B1346)</f>
        <v>0</v>
      </c>
      <c r="C1347" s="74">
        <f t="shared" si="41"/>
        <v>0</v>
      </c>
      <c r="D1347" s="115">
        <f t="shared" si="41"/>
        <v>0</v>
      </c>
      <c r="E1347" s="115">
        <f t="shared" si="41"/>
        <v>0</v>
      </c>
      <c r="F1347" s="108">
        <f t="shared" si="41"/>
        <v>0</v>
      </c>
      <c r="G1347" s="109">
        <f t="shared" si="41"/>
        <v>0</v>
      </c>
    </row>
    <row r="1348" spans="1:7" ht="19" thickTop="1" thickBot="1">
      <c r="A1348" s="75" t="s">
        <v>9</v>
      </c>
      <c r="B1348" s="217">
        <f>SUM(B1307:C1346)</f>
        <v>0</v>
      </c>
      <c r="C1348" s="218"/>
      <c r="D1348" s="219">
        <f>SUM(D1307:E1346)</f>
        <v>0</v>
      </c>
      <c r="E1348" s="219"/>
      <c r="F1348" s="220">
        <f>SUM(F1307:G1346)</f>
        <v>0</v>
      </c>
      <c r="G1348" s="221"/>
    </row>
    <row r="1349" spans="1:7" ht="18" thickBot="1">
      <c r="A1349" s="103"/>
      <c r="B1349" s="104"/>
      <c r="C1349" s="104"/>
      <c r="D1349" s="105"/>
      <c r="E1349" s="103"/>
      <c r="F1349" s="103"/>
      <c r="G1349" s="103"/>
    </row>
    <row r="1350" spans="1:7" ht="17">
      <c r="A1350" s="76" t="s">
        <v>92</v>
      </c>
      <c r="B1350" s="222">
        <f>'Initiative Basics'!A32</f>
        <v>0</v>
      </c>
      <c r="C1350" s="223"/>
      <c r="D1350" s="223"/>
      <c r="E1350" s="223"/>
      <c r="F1350" s="223"/>
      <c r="G1350" s="224"/>
    </row>
    <row r="1351" spans="1:7" ht="17">
      <c r="A1351" s="210" t="s">
        <v>2</v>
      </c>
      <c r="B1351" s="212" t="s">
        <v>104</v>
      </c>
      <c r="C1351" s="213"/>
      <c r="D1351" s="214" t="s">
        <v>105</v>
      </c>
      <c r="E1351" s="214"/>
      <c r="F1351" s="215" t="s">
        <v>106</v>
      </c>
      <c r="G1351" s="216"/>
    </row>
    <row r="1352" spans="1:7" ht="18">
      <c r="A1352" s="211"/>
      <c r="B1352" s="49" t="s">
        <v>7</v>
      </c>
      <c r="C1352" s="50" t="s">
        <v>4</v>
      </c>
      <c r="D1352" s="116" t="s">
        <v>8</v>
      </c>
      <c r="E1352" s="116" t="s">
        <v>4</v>
      </c>
      <c r="F1352" s="106" t="s">
        <v>8</v>
      </c>
      <c r="G1352" s="107" t="s">
        <v>4</v>
      </c>
    </row>
    <row r="1353" spans="1:7" ht="17">
      <c r="A1353" s="77" t="str">
        <f>'Initiative Basics'!C3</f>
        <v>A</v>
      </c>
      <c r="B1353" s="78"/>
      <c r="C1353" s="79"/>
      <c r="D1353" s="93"/>
      <c r="E1353" s="93"/>
      <c r="F1353" s="94"/>
      <c r="G1353" s="95"/>
    </row>
    <row r="1354" spans="1:7" ht="17">
      <c r="A1354" s="82" t="str">
        <f>'Initiative Basics'!C4</f>
        <v>B</v>
      </c>
      <c r="B1354" s="83"/>
      <c r="C1354" s="84"/>
      <c r="D1354" s="85"/>
      <c r="E1354" s="85"/>
      <c r="F1354" s="83"/>
      <c r="G1354" s="86"/>
    </row>
    <row r="1355" spans="1:7" ht="17">
      <c r="A1355" s="77" t="str">
        <f>'Initiative Basics'!C5</f>
        <v>C</v>
      </c>
      <c r="B1355" s="96"/>
      <c r="C1355" s="97"/>
      <c r="D1355" s="98"/>
      <c r="E1355" s="98"/>
      <c r="F1355" s="96"/>
      <c r="G1355" s="99"/>
    </row>
    <row r="1356" spans="1:7" ht="17">
      <c r="A1356" s="82" t="str">
        <f>'Initiative Basics'!C6</f>
        <v>D</v>
      </c>
      <c r="B1356" s="83"/>
      <c r="C1356" s="84"/>
      <c r="D1356" s="85"/>
      <c r="E1356" s="85"/>
      <c r="F1356" s="83"/>
      <c r="G1356" s="86"/>
    </row>
    <row r="1357" spans="1:7" ht="17">
      <c r="A1357" s="77" t="str">
        <f>'Initiative Basics'!C7</f>
        <v>E</v>
      </c>
      <c r="B1357" s="96"/>
      <c r="C1357" s="97"/>
      <c r="D1357" s="98"/>
      <c r="E1357" s="98"/>
      <c r="F1357" s="96"/>
      <c r="G1357" s="99"/>
    </row>
    <row r="1358" spans="1:7" ht="17">
      <c r="A1358" s="82" t="str">
        <f>'Initiative Basics'!C8</f>
        <v>F</v>
      </c>
      <c r="B1358" s="83"/>
      <c r="C1358" s="84"/>
      <c r="D1358" s="85"/>
      <c r="E1358" s="85"/>
      <c r="F1358" s="83"/>
      <c r="G1358" s="86"/>
    </row>
    <row r="1359" spans="1:7" ht="17">
      <c r="A1359" s="77" t="str">
        <f>'Initiative Basics'!C9</f>
        <v>G</v>
      </c>
      <c r="B1359" s="96"/>
      <c r="C1359" s="97"/>
      <c r="D1359" s="98"/>
      <c r="E1359" s="98"/>
      <c r="F1359" s="96"/>
      <c r="G1359" s="99"/>
    </row>
    <row r="1360" spans="1:7" ht="17">
      <c r="A1360" s="82" t="str">
        <f>'Initiative Basics'!C10</f>
        <v>H</v>
      </c>
      <c r="B1360" s="83"/>
      <c r="C1360" s="84"/>
      <c r="D1360" s="85"/>
      <c r="E1360" s="85"/>
      <c r="F1360" s="83"/>
      <c r="G1360" s="86"/>
    </row>
    <row r="1361" spans="1:7" ht="17">
      <c r="A1361" s="77" t="str">
        <f>'Initiative Basics'!C11</f>
        <v>I</v>
      </c>
      <c r="B1361" s="96"/>
      <c r="C1361" s="97"/>
      <c r="D1361" s="98"/>
      <c r="E1361" s="98"/>
      <c r="F1361" s="96"/>
      <c r="G1361" s="99"/>
    </row>
    <row r="1362" spans="1:7" ht="17">
      <c r="A1362" s="82" t="str">
        <f>'Initiative Basics'!C12</f>
        <v>J</v>
      </c>
      <c r="B1362" s="83"/>
      <c r="C1362" s="84"/>
      <c r="D1362" s="85"/>
      <c r="E1362" s="85"/>
      <c r="F1362" s="83"/>
      <c r="G1362" s="86"/>
    </row>
    <row r="1363" spans="1:7" ht="17">
      <c r="A1363" s="77" t="str">
        <f>'Initiative Basics'!C13</f>
        <v>K</v>
      </c>
      <c r="B1363" s="96"/>
      <c r="C1363" s="97"/>
      <c r="D1363" s="98"/>
      <c r="E1363" s="98"/>
      <c r="F1363" s="96"/>
      <c r="G1363" s="99"/>
    </row>
    <row r="1364" spans="1:7" ht="17">
      <c r="A1364" s="82" t="str">
        <f>'Initiative Basics'!C14</f>
        <v>L</v>
      </c>
      <c r="B1364" s="83"/>
      <c r="C1364" s="84"/>
      <c r="D1364" s="85"/>
      <c r="E1364" s="85"/>
      <c r="F1364" s="83"/>
      <c r="G1364" s="86"/>
    </row>
    <row r="1365" spans="1:7" ht="17">
      <c r="A1365" s="77" t="str">
        <f>'Initiative Basics'!C15</f>
        <v>M</v>
      </c>
      <c r="B1365" s="96"/>
      <c r="C1365" s="97"/>
      <c r="D1365" s="98"/>
      <c r="E1365" s="98"/>
      <c r="F1365" s="96"/>
      <c r="G1365" s="99"/>
    </row>
    <row r="1366" spans="1:7" ht="17">
      <c r="A1366" s="82" t="str">
        <f>'Initiative Basics'!C16</f>
        <v>N</v>
      </c>
      <c r="B1366" s="83"/>
      <c r="C1366" s="84"/>
      <c r="D1366" s="85"/>
      <c r="E1366" s="85"/>
      <c r="F1366" s="83"/>
      <c r="G1366" s="86"/>
    </row>
    <row r="1367" spans="1:7" ht="17">
      <c r="A1367" s="77" t="str">
        <f>'Initiative Basics'!C17</f>
        <v>O</v>
      </c>
      <c r="B1367" s="96"/>
      <c r="C1367" s="97"/>
      <c r="D1367" s="98"/>
      <c r="E1367" s="98"/>
      <c r="F1367" s="96"/>
      <c r="G1367" s="99"/>
    </row>
    <row r="1368" spans="1:7" ht="17">
      <c r="A1368" s="82" t="str">
        <f>'Initiative Basics'!C18</f>
        <v>P</v>
      </c>
      <c r="B1368" s="83"/>
      <c r="C1368" s="84"/>
      <c r="D1368" s="85"/>
      <c r="E1368" s="85"/>
      <c r="F1368" s="83"/>
      <c r="G1368" s="86"/>
    </row>
    <row r="1369" spans="1:7" ht="17">
      <c r="A1369" s="77" t="str">
        <f>'Initiative Basics'!C19</f>
        <v>Q</v>
      </c>
      <c r="B1369" s="96"/>
      <c r="C1369" s="97"/>
      <c r="D1369" s="98"/>
      <c r="E1369" s="98"/>
      <c r="F1369" s="96"/>
      <c r="G1369" s="99"/>
    </row>
    <row r="1370" spans="1:7" ht="17">
      <c r="A1370" s="82" t="str">
        <f>'Initiative Basics'!C20</f>
        <v>R</v>
      </c>
      <c r="B1370" s="83"/>
      <c r="C1370" s="84"/>
      <c r="D1370" s="85"/>
      <c r="E1370" s="85"/>
      <c r="F1370" s="83"/>
      <c r="G1370" s="86"/>
    </row>
    <row r="1371" spans="1:7" ht="17">
      <c r="A1371" s="77" t="str">
        <f>'Initiative Basics'!C21</f>
        <v>S</v>
      </c>
      <c r="B1371" s="96"/>
      <c r="C1371" s="97"/>
      <c r="D1371" s="98"/>
      <c r="E1371" s="98"/>
      <c r="F1371" s="96"/>
      <c r="G1371" s="99"/>
    </row>
    <row r="1372" spans="1:7" ht="17">
      <c r="A1372" s="82" t="str">
        <f>'Initiative Basics'!C22</f>
        <v>T</v>
      </c>
      <c r="B1372" s="83"/>
      <c r="C1372" s="84"/>
      <c r="D1372" s="85"/>
      <c r="E1372" s="85"/>
      <c r="F1372" s="83"/>
      <c r="G1372" s="86"/>
    </row>
    <row r="1373" spans="1:7" ht="17">
      <c r="A1373" s="77" t="str">
        <f>'Initiative Basics'!C23</f>
        <v>U</v>
      </c>
      <c r="B1373" s="96"/>
      <c r="C1373" s="97"/>
      <c r="D1373" s="98"/>
      <c r="E1373" s="98"/>
      <c r="F1373" s="96"/>
      <c r="G1373" s="99"/>
    </row>
    <row r="1374" spans="1:7" ht="17">
      <c r="A1374" s="82" t="str">
        <f>'Initiative Basics'!C24</f>
        <v>V</v>
      </c>
      <c r="B1374" s="83"/>
      <c r="C1374" s="84"/>
      <c r="D1374" s="85"/>
      <c r="E1374" s="85"/>
      <c r="F1374" s="83"/>
      <c r="G1374" s="86"/>
    </row>
    <row r="1375" spans="1:7" ht="17">
      <c r="A1375" s="77" t="str">
        <f>'Initiative Basics'!C25</f>
        <v>W</v>
      </c>
      <c r="B1375" s="96"/>
      <c r="C1375" s="97"/>
      <c r="D1375" s="98"/>
      <c r="E1375" s="98"/>
      <c r="F1375" s="96"/>
      <c r="G1375" s="99"/>
    </row>
    <row r="1376" spans="1:7" ht="17">
      <c r="A1376" s="82" t="str">
        <f>'Initiative Basics'!C26</f>
        <v>X</v>
      </c>
      <c r="B1376" s="83"/>
      <c r="C1376" s="84"/>
      <c r="D1376" s="85"/>
      <c r="E1376" s="85"/>
      <c r="F1376" s="83"/>
      <c r="G1376" s="86"/>
    </row>
    <row r="1377" spans="1:7" ht="17">
      <c r="A1377" s="77" t="str">
        <f>'Initiative Basics'!C27</f>
        <v>Y</v>
      </c>
      <c r="B1377" s="96"/>
      <c r="C1377" s="97"/>
      <c r="D1377" s="98"/>
      <c r="E1377" s="98"/>
      <c r="F1377" s="96"/>
      <c r="G1377" s="99"/>
    </row>
    <row r="1378" spans="1:7" ht="17">
      <c r="A1378" s="82" t="str">
        <f>'Initiative Basics'!C28</f>
        <v>Z</v>
      </c>
      <c r="B1378" s="83"/>
      <c r="C1378" s="84"/>
      <c r="D1378" s="85"/>
      <c r="E1378" s="85"/>
      <c r="F1378" s="83"/>
      <c r="G1378" s="86"/>
    </row>
    <row r="1379" spans="1:7" ht="17">
      <c r="A1379" s="77">
        <f>'Initiative Basics'!C29</f>
        <v>0</v>
      </c>
      <c r="B1379" s="96"/>
      <c r="C1379" s="97"/>
      <c r="D1379" s="98"/>
      <c r="E1379" s="98"/>
      <c r="F1379" s="96"/>
      <c r="G1379" s="99"/>
    </row>
    <row r="1380" spans="1:7" ht="17">
      <c r="A1380" s="82">
        <f>'Initiative Basics'!C30</f>
        <v>0</v>
      </c>
      <c r="B1380" s="83"/>
      <c r="C1380" s="84"/>
      <c r="D1380" s="85"/>
      <c r="E1380" s="85"/>
      <c r="F1380" s="83"/>
      <c r="G1380" s="86"/>
    </row>
    <row r="1381" spans="1:7" ht="17">
      <c r="A1381" s="77">
        <f>'Initiative Basics'!C31</f>
        <v>0</v>
      </c>
      <c r="B1381" s="96"/>
      <c r="C1381" s="97"/>
      <c r="D1381" s="98"/>
      <c r="E1381" s="98"/>
      <c r="F1381" s="96"/>
      <c r="G1381" s="99"/>
    </row>
    <row r="1382" spans="1:7" ht="17">
      <c r="A1382" s="82">
        <f>'Initiative Basics'!C32</f>
        <v>0</v>
      </c>
      <c r="B1382" s="83"/>
      <c r="C1382" s="84"/>
      <c r="D1382" s="85"/>
      <c r="E1382" s="85"/>
      <c r="F1382" s="83"/>
      <c r="G1382" s="86"/>
    </row>
    <row r="1383" spans="1:7" ht="17">
      <c r="A1383" s="77">
        <f>'Initiative Basics'!C33</f>
        <v>0</v>
      </c>
      <c r="B1383" s="96"/>
      <c r="C1383" s="97"/>
      <c r="D1383" s="98"/>
      <c r="E1383" s="98"/>
      <c r="F1383" s="96"/>
      <c r="G1383" s="99"/>
    </row>
    <row r="1384" spans="1:7" ht="17">
      <c r="A1384" s="82">
        <f>'Initiative Basics'!C34</f>
        <v>0</v>
      </c>
      <c r="B1384" s="83"/>
      <c r="C1384" s="84"/>
      <c r="D1384" s="85"/>
      <c r="E1384" s="85"/>
      <c r="F1384" s="83"/>
      <c r="G1384" s="86"/>
    </row>
    <row r="1385" spans="1:7" ht="17">
      <c r="A1385" s="77">
        <f>'Initiative Basics'!C35</f>
        <v>0</v>
      </c>
      <c r="B1385" s="96"/>
      <c r="C1385" s="97"/>
      <c r="D1385" s="98"/>
      <c r="E1385" s="98"/>
      <c r="F1385" s="96"/>
      <c r="G1385" s="99"/>
    </row>
    <row r="1386" spans="1:7" ht="17">
      <c r="A1386" s="82">
        <f>'Initiative Basics'!C36</f>
        <v>0</v>
      </c>
      <c r="B1386" s="83"/>
      <c r="C1386" s="84"/>
      <c r="D1386" s="85"/>
      <c r="E1386" s="85"/>
      <c r="F1386" s="83"/>
      <c r="G1386" s="86"/>
    </row>
    <row r="1387" spans="1:7" ht="17">
      <c r="A1387" s="77">
        <f>'Initiative Basics'!C37</f>
        <v>0</v>
      </c>
      <c r="B1387" s="96"/>
      <c r="C1387" s="97"/>
      <c r="D1387" s="98"/>
      <c r="E1387" s="98"/>
      <c r="F1387" s="96"/>
      <c r="G1387" s="99"/>
    </row>
    <row r="1388" spans="1:7" ht="17">
      <c r="A1388" s="82">
        <f>'Initiative Basics'!C38</f>
        <v>0</v>
      </c>
      <c r="B1388" s="83"/>
      <c r="C1388" s="84"/>
      <c r="D1388" s="85"/>
      <c r="E1388" s="85"/>
      <c r="F1388" s="83"/>
      <c r="G1388" s="86"/>
    </row>
    <row r="1389" spans="1:7" ht="17">
      <c r="A1389" s="77">
        <f>'Initiative Basics'!C39</f>
        <v>0</v>
      </c>
      <c r="B1389" s="96"/>
      <c r="C1389" s="97"/>
      <c r="D1389" s="98"/>
      <c r="E1389" s="98"/>
      <c r="F1389" s="96"/>
      <c r="G1389" s="99"/>
    </row>
    <row r="1390" spans="1:7" ht="17">
      <c r="A1390" s="82">
        <f>'Initiative Basics'!C40</f>
        <v>0</v>
      </c>
      <c r="B1390" s="83"/>
      <c r="C1390" s="84"/>
      <c r="D1390" s="85"/>
      <c r="E1390" s="85"/>
      <c r="F1390" s="83"/>
      <c r="G1390" s="86"/>
    </row>
    <row r="1391" spans="1:7" ht="17">
      <c r="A1391" s="77">
        <f>'Initiative Basics'!C41</f>
        <v>0</v>
      </c>
      <c r="B1391" s="96"/>
      <c r="C1391" s="97"/>
      <c r="D1391" s="98"/>
      <c r="E1391" s="98"/>
      <c r="F1391" s="96"/>
      <c r="G1391" s="99"/>
    </row>
    <row r="1392" spans="1:7" ht="17">
      <c r="A1392" s="82">
        <f>'Initiative Basics'!C42</f>
        <v>0</v>
      </c>
      <c r="B1392" s="83"/>
      <c r="C1392" s="84"/>
      <c r="D1392" s="85"/>
      <c r="E1392" s="85"/>
      <c r="F1392" s="83"/>
      <c r="G1392" s="86"/>
    </row>
    <row r="1393" spans="1:7" ht="18" thickBot="1">
      <c r="A1393" s="72" t="s">
        <v>11</v>
      </c>
      <c r="B1393" s="73">
        <f t="shared" ref="B1393:G1393" si="42">SUM(B1353:B1392)</f>
        <v>0</v>
      </c>
      <c r="C1393" s="74">
        <f t="shared" si="42"/>
        <v>0</v>
      </c>
      <c r="D1393" s="115">
        <f t="shared" si="42"/>
        <v>0</v>
      </c>
      <c r="E1393" s="115">
        <f t="shared" si="42"/>
        <v>0</v>
      </c>
      <c r="F1393" s="108">
        <f t="shared" si="42"/>
        <v>0</v>
      </c>
      <c r="G1393" s="109">
        <f t="shared" si="42"/>
        <v>0</v>
      </c>
    </row>
    <row r="1394" spans="1:7" ht="19" thickTop="1" thickBot="1">
      <c r="A1394" s="75" t="s">
        <v>9</v>
      </c>
      <c r="B1394" s="217">
        <f>SUM(B1353:C1392)</f>
        <v>0</v>
      </c>
      <c r="C1394" s="218"/>
      <c r="D1394" s="219">
        <f>SUM(D1353:E1392)</f>
        <v>0</v>
      </c>
      <c r="E1394" s="219"/>
      <c r="F1394" s="220">
        <f>SUM(F1353:G1392)</f>
        <v>0</v>
      </c>
      <c r="G1394" s="221"/>
    </row>
    <row r="1395" spans="1:7" ht="18" thickBot="1">
      <c r="A1395" s="103"/>
      <c r="B1395" s="104"/>
      <c r="C1395" s="104"/>
      <c r="D1395" s="105"/>
      <c r="E1395" s="103"/>
      <c r="F1395" s="103"/>
      <c r="G1395" s="103"/>
    </row>
    <row r="1396" spans="1:7" ht="17">
      <c r="A1396" s="76" t="s">
        <v>93</v>
      </c>
      <c r="B1396" s="222">
        <f>'Initiative Basics'!A33</f>
        <v>0</v>
      </c>
      <c r="C1396" s="223"/>
      <c r="D1396" s="223"/>
      <c r="E1396" s="223"/>
      <c r="F1396" s="223"/>
      <c r="G1396" s="224"/>
    </row>
    <row r="1397" spans="1:7" ht="17">
      <c r="A1397" s="210" t="s">
        <v>2</v>
      </c>
      <c r="B1397" s="212" t="s">
        <v>104</v>
      </c>
      <c r="C1397" s="213"/>
      <c r="D1397" s="214" t="s">
        <v>105</v>
      </c>
      <c r="E1397" s="214"/>
      <c r="F1397" s="215" t="s">
        <v>106</v>
      </c>
      <c r="G1397" s="216"/>
    </row>
    <row r="1398" spans="1:7" ht="18">
      <c r="A1398" s="211"/>
      <c r="B1398" s="49" t="s">
        <v>7</v>
      </c>
      <c r="C1398" s="50" t="s">
        <v>4</v>
      </c>
      <c r="D1398" s="116" t="s">
        <v>8</v>
      </c>
      <c r="E1398" s="116" t="s">
        <v>4</v>
      </c>
      <c r="F1398" s="106" t="s">
        <v>8</v>
      </c>
      <c r="G1398" s="107" t="s">
        <v>4</v>
      </c>
    </row>
    <row r="1399" spans="1:7" ht="17">
      <c r="A1399" s="77" t="str">
        <f>'Initiative Basics'!C3</f>
        <v>A</v>
      </c>
      <c r="B1399" s="78"/>
      <c r="C1399" s="79"/>
      <c r="D1399" s="93"/>
      <c r="E1399" s="93"/>
      <c r="F1399" s="94"/>
      <c r="G1399" s="95"/>
    </row>
    <row r="1400" spans="1:7" ht="17">
      <c r="A1400" s="82" t="str">
        <f>'Initiative Basics'!C4</f>
        <v>B</v>
      </c>
      <c r="B1400" s="83"/>
      <c r="C1400" s="84"/>
      <c r="D1400" s="85"/>
      <c r="E1400" s="85"/>
      <c r="F1400" s="83"/>
      <c r="G1400" s="86"/>
    </row>
    <row r="1401" spans="1:7" ht="17">
      <c r="A1401" s="77" t="str">
        <f>'Initiative Basics'!C5</f>
        <v>C</v>
      </c>
      <c r="B1401" s="96"/>
      <c r="C1401" s="97"/>
      <c r="D1401" s="98"/>
      <c r="E1401" s="98"/>
      <c r="F1401" s="96"/>
      <c r="G1401" s="99"/>
    </row>
    <row r="1402" spans="1:7" ht="17">
      <c r="A1402" s="82" t="str">
        <f>'Initiative Basics'!C6</f>
        <v>D</v>
      </c>
      <c r="B1402" s="83"/>
      <c r="C1402" s="84"/>
      <c r="D1402" s="85"/>
      <c r="E1402" s="85"/>
      <c r="F1402" s="83"/>
      <c r="G1402" s="86"/>
    </row>
    <row r="1403" spans="1:7" ht="17">
      <c r="A1403" s="77" t="str">
        <f>'Initiative Basics'!C7</f>
        <v>E</v>
      </c>
      <c r="B1403" s="96"/>
      <c r="C1403" s="97"/>
      <c r="D1403" s="98"/>
      <c r="E1403" s="98"/>
      <c r="F1403" s="96"/>
      <c r="G1403" s="99"/>
    </row>
    <row r="1404" spans="1:7" ht="17">
      <c r="A1404" s="82" t="str">
        <f>'Initiative Basics'!C8</f>
        <v>F</v>
      </c>
      <c r="B1404" s="83"/>
      <c r="C1404" s="84"/>
      <c r="D1404" s="85"/>
      <c r="E1404" s="85"/>
      <c r="F1404" s="83"/>
      <c r="G1404" s="86"/>
    </row>
    <row r="1405" spans="1:7" ht="17">
      <c r="A1405" s="77" t="str">
        <f>'Initiative Basics'!C9</f>
        <v>G</v>
      </c>
      <c r="B1405" s="96"/>
      <c r="C1405" s="97"/>
      <c r="D1405" s="98"/>
      <c r="E1405" s="98"/>
      <c r="F1405" s="96"/>
      <c r="G1405" s="99"/>
    </row>
    <row r="1406" spans="1:7" ht="17">
      <c r="A1406" s="82" t="str">
        <f>'Initiative Basics'!C10</f>
        <v>H</v>
      </c>
      <c r="B1406" s="83"/>
      <c r="C1406" s="84"/>
      <c r="D1406" s="85"/>
      <c r="E1406" s="85"/>
      <c r="F1406" s="83"/>
      <c r="G1406" s="86"/>
    </row>
    <row r="1407" spans="1:7" ht="17">
      <c r="A1407" s="77" t="str">
        <f>'Initiative Basics'!C11</f>
        <v>I</v>
      </c>
      <c r="B1407" s="96"/>
      <c r="C1407" s="97"/>
      <c r="D1407" s="98"/>
      <c r="E1407" s="98"/>
      <c r="F1407" s="96"/>
      <c r="G1407" s="99"/>
    </row>
    <row r="1408" spans="1:7" ht="17">
      <c r="A1408" s="82" t="str">
        <f>'Initiative Basics'!C12</f>
        <v>J</v>
      </c>
      <c r="B1408" s="83"/>
      <c r="C1408" s="84"/>
      <c r="D1408" s="85"/>
      <c r="E1408" s="85"/>
      <c r="F1408" s="83"/>
      <c r="G1408" s="86"/>
    </row>
    <row r="1409" spans="1:7" ht="17">
      <c r="A1409" s="77" t="str">
        <f>'Initiative Basics'!C13</f>
        <v>K</v>
      </c>
      <c r="B1409" s="96"/>
      <c r="C1409" s="97"/>
      <c r="D1409" s="98"/>
      <c r="E1409" s="98"/>
      <c r="F1409" s="96"/>
      <c r="G1409" s="99"/>
    </row>
    <row r="1410" spans="1:7" ht="17">
      <c r="A1410" s="82" t="str">
        <f>'Initiative Basics'!C14</f>
        <v>L</v>
      </c>
      <c r="B1410" s="83"/>
      <c r="C1410" s="84"/>
      <c r="D1410" s="85"/>
      <c r="E1410" s="85"/>
      <c r="F1410" s="83"/>
      <c r="G1410" s="86"/>
    </row>
    <row r="1411" spans="1:7" ht="17">
      <c r="A1411" s="77" t="str">
        <f>'Initiative Basics'!C15</f>
        <v>M</v>
      </c>
      <c r="B1411" s="96"/>
      <c r="C1411" s="97"/>
      <c r="D1411" s="98"/>
      <c r="E1411" s="98"/>
      <c r="F1411" s="96"/>
      <c r="G1411" s="99"/>
    </row>
    <row r="1412" spans="1:7" ht="17">
      <c r="A1412" s="82" t="str">
        <f>'Initiative Basics'!C16</f>
        <v>N</v>
      </c>
      <c r="B1412" s="83"/>
      <c r="C1412" s="84"/>
      <c r="D1412" s="85"/>
      <c r="E1412" s="85"/>
      <c r="F1412" s="83"/>
      <c r="G1412" s="86"/>
    </row>
    <row r="1413" spans="1:7" ht="17">
      <c r="A1413" s="77" t="str">
        <f>'Initiative Basics'!C17</f>
        <v>O</v>
      </c>
      <c r="B1413" s="96"/>
      <c r="C1413" s="97"/>
      <c r="D1413" s="98"/>
      <c r="E1413" s="98"/>
      <c r="F1413" s="96"/>
      <c r="G1413" s="99"/>
    </row>
    <row r="1414" spans="1:7" ht="17">
      <c r="A1414" s="82" t="str">
        <f>'Initiative Basics'!C18</f>
        <v>P</v>
      </c>
      <c r="B1414" s="83"/>
      <c r="C1414" s="84"/>
      <c r="D1414" s="85"/>
      <c r="E1414" s="85"/>
      <c r="F1414" s="83"/>
      <c r="G1414" s="86"/>
    </row>
    <row r="1415" spans="1:7" ht="17">
      <c r="A1415" s="77" t="str">
        <f>'Initiative Basics'!C19</f>
        <v>Q</v>
      </c>
      <c r="B1415" s="96"/>
      <c r="C1415" s="97"/>
      <c r="D1415" s="98"/>
      <c r="E1415" s="98"/>
      <c r="F1415" s="96"/>
      <c r="G1415" s="99"/>
    </row>
    <row r="1416" spans="1:7" ht="17">
      <c r="A1416" s="82" t="str">
        <f>'Initiative Basics'!C20</f>
        <v>R</v>
      </c>
      <c r="B1416" s="83"/>
      <c r="C1416" s="84"/>
      <c r="D1416" s="85"/>
      <c r="E1416" s="85"/>
      <c r="F1416" s="83"/>
      <c r="G1416" s="86"/>
    </row>
    <row r="1417" spans="1:7" ht="17">
      <c r="A1417" s="77" t="str">
        <f>'Initiative Basics'!C21</f>
        <v>S</v>
      </c>
      <c r="B1417" s="96"/>
      <c r="C1417" s="97"/>
      <c r="D1417" s="98"/>
      <c r="E1417" s="98"/>
      <c r="F1417" s="96"/>
      <c r="G1417" s="99"/>
    </row>
    <row r="1418" spans="1:7" ht="17">
      <c r="A1418" s="82" t="str">
        <f>'Initiative Basics'!C22</f>
        <v>T</v>
      </c>
      <c r="B1418" s="83"/>
      <c r="C1418" s="84"/>
      <c r="D1418" s="85"/>
      <c r="E1418" s="85"/>
      <c r="F1418" s="83"/>
      <c r="G1418" s="86"/>
    </row>
    <row r="1419" spans="1:7" ht="17">
      <c r="A1419" s="77" t="str">
        <f>'Initiative Basics'!C23</f>
        <v>U</v>
      </c>
      <c r="B1419" s="96"/>
      <c r="C1419" s="97"/>
      <c r="D1419" s="98"/>
      <c r="E1419" s="98"/>
      <c r="F1419" s="96"/>
      <c r="G1419" s="99"/>
    </row>
    <row r="1420" spans="1:7" ht="17">
      <c r="A1420" s="82" t="str">
        <f>'Initiative Basics'!C24</f>
        <v>V</v>
      </c>
      <c r="B1420" s="83"/>
      <c r="C1420" s="84"/>
      <c r="D1420" s="85"/>
      <c r="E1420" s="85"/>
      <c r="F1420" s="83"/>
      <c r="G1420" s="86"/>
    </row>
    <row r="1421" spans="1:7" ht="17">
      <c r="A1421" s="77" t="str">
        <f>'Initiative Basics'!C25</f>
        <v>W</v>
      </c>
      <c r="B1421" s="96"/>
      <c r="C1421" s="97"/>
      <c r="D1421" s="98"/>
      <c r="E1421" s="98"/>
      <c r="F1421" s="96"/>
      <c r="G1421" s="99"/>
    </row>
    <row r="1422" spans="1:7" ht="17">
      <c r="A1422" s="82" t="str">
        <f>'Initiative Basics'!C26</f>
        <v>X</v>
      </c>
      <c r="B1422" s="83"/>
      <c r="C1422" s="84"/>
      <c r="D1422" s="85"/>
      <c r="E1422" s="85"/>
      <c r="F1422" s="83"/>
      <c r="G1422" s="86"/>
    </row>
    <row r="1423" spans="1:7" ht="17">
      <c r="A1423" s="77" t="str">
        <f>'Initiative Basics'!C27</f>
        <v>Y</v>
      </c>
      <c r="B1423" s="96"/>
      <c r="C1423" s="97"/>
      <c r="D1423" s="98"/>
      <c r="E1423" s="98"/>
      <c r="F1423" s="96"/>
      <c r="G1423" s="99"/>
    </row>
    <row r="1424" spans="1:7" ht="17">
      <c r="A1424" s="82" t="str">
        <f>'Initiative Basics'!C28</f>
        <v>Z</v>
      </c>
      <c r="B1424" s="83"/>
      <c r="C1424" s="84"/>
      <c r="D1424" s="85"/>
      <c r="E1424" s="85"/>
      <c r="F1424" s="83"/>
      <c r="G1424" s="86"/>
    </row>
    <row r="1425" spans="1:7" ht="17">
      <c r="A1425" s="77">
        <f>'Initiative Basics'!C29</f>
        <v>0</v>
      </c>
      <c r="B1425" s="96"/>
      <c r="C1425" s="97"/>
      <c r="D1425" s="98"/>
      <c r="E1425" s="98"/>
      <c r="F1425" s="96"/>
      <c r="G1425" s="99"/>
    </row>
    <row r="1426" spans="1:7" ht="17">
      <c r="A1426" s="82">
        <f>'Initiative Basics'!C30</f>
        <v>0</v>
      </c>
      <c r="B1426" s="83"/>
      <c r="C1426" s="84"/>
      <c r="D1426" s="85"/>
      <c r="E1426" s="85"/>
      <c r="F1426" s="83"/>
      <c r="G1426" s="86"/>
    </row>
    <row r="1427" spans="1:7" ht="17">
      <c r="A1427" s="77">
        <f>'Initiative Basics'!C31</f>
        <v>0</v>
      </c>
      <c r="B1427" s="96"/>
      <c r="C1427" s="97"/>
      <c r="D1427" s="98"/>
      <c r="E1427" s="98"/>
      <c r="F1427" s="96"/>
      <c r="G1427" s="99"/>
    </row>
    <row r="1428" spans="1:7" ht="17">
      <c r="A1428" s="82">
        <f>'Initiative Basics'!C32</f>
        <v>0</v>
      </c>
      <c r="B1428" s="83"/>
      <c r="C1428" s="84"/>
      <c r="D1428" s="85"/>
      <c r="E1428" s="85"/>
      <c r="F1428" s="83"/>
      <c r="G1428" s="86"/>
    </row>
    <row r="1429" spans="1:7" ht="17">
      <c r="A1429" s="77">
        <f>'Initiative Basics'!C33</f>
        <v>0</v>
      </c>
      <c r="B1429" s="96"/>
      <c r="C1429" s="97"/>
      <c r="D1429" s="98"/>
      <c r="E1429" s="98"/>
      <c r="F1429" s="96"/>
      <c r="G1429" s="99"/>
    </row>
    <row r="1430" spans="1:7" ht="17">
      <c r="A1430" s="82">
        <f>'Initiative Basics'!C34</f>
        <v>0</v>
      </c>
      <c r="B1430" s="83"/>
      <c r="C1430" s="84"/>
      <c r="D1430" s="85"/>
      <c r="E1430" s="85"/>
      <c r="F1430" s="83"/>
      <c r="G1430" s="86"/>
    </row>
    <row r="1431" spans="1:7" ht="17">
      <c r="A1431" s="77">
        <f>'Initiative Basics'!C35</f>
        <v>0</v>
      </c>
      <c r="B1431" s="96"/>
      <c r="C1431" s="97"/>
      <c r="D1431" s="98"/>
      <c r="E1431" s="98"/>
      <c r="F1431" s="96"/>
      <c r="G1431" s="99"/>
    </row>
    <row r="1432" spans="1:7" ht="17">
      <c r="A1432" s="82">
        <f>'Initiative Basics'!C36</f>
        <v>0</v>
      </c>
      <c r="B1432" s="83"/>
      <c r="C1432" s="84"/>
      <c r="D1432" s="85"/>
      <c r="E1432" s="85"/>
      <c r="F1432" s="83"/>
      <c r="G1432" s="86"/>
    </row>
    <row r="1433" spans="1:7" ht="17">
      <c r="A1433" s="77">
        <f>'Initiative Basics'!C37</f>
        <v>0</v>
      </c>
      <c r="B1433" s="96"/>
      <c r="C1433" s="97"/>
      <c r="D1433" s="98"/>
      <c r="E1433" s="98"/>
      <c r="F1433" s="96"/>
      <c r="G1433" s="99"/>
    </row>
    <row r="1434" spans="1:7" ht="17">
      <c r="A1434" s="82">
        <f>'Initiative Basics'!C38</f>
        <v>0</v>
      </c>
      <c r="B1434" s="83"/>
      <c r="C1434" s="84"/>
      <c r="D1434" s="85"/>
      <c r="E1434" s="85"/>
      <c r="F1434" s="83"/>
      <c r="G1434" s="86"/>
    </row>
    <row r="1435" spans="1:7" ht="17">
      <c r="A1435" s="77">
        <f>'Initiative Basics'!C39</f>
        <v>0</v>
      </c>
      <c r="B1435" s="96"/>
      <c r="C1435" s="97"/>
      <c r="D1435" s="98"/>
      <c r="E1435" s="98"/>
      <c r="F1435" s="96"/>
      <c r="G1435" s="99"/>
    </row>
    <row r="1436" spans="1:7" ht="17">
      <c r="A1436" s="82">
        <f>'Initiative Basics'!C40</f>
        <v>0</v>
      </c>
      <c r="B1436" s="83"/>
      <c r="C1436" s="84"/>
      <c r="D1436" s="85"/>
      <c r="E1436" s="85"/>
      <c r="F1436" s="83"/>
      <c r="G1436" s="86"/>
    </row>
    <row r="1437" spans="1:7" ht="17">
      <c r="A1437" s="77">
        <f>'Initiative Basics'!C41</f>
        <v>0</v>
      </c>
      <c r="B1437" s="96"/>
      <c r="C1437" s="97"/>
      <c r="D1437" s="98"/>
      <c r="E1437" s="98"/>
      <c r="F1437" s="96"/>
      <c r="G1437" s="99"/>
    </row>
    <row r="1438" spans="1:7" ht="17">
      <c r="A1438" s="82">
        <f>'Initiative Basics'!C42</f>
        <v>0</v>
      </c>
      <c r="B1438" s="83"/>
      <c r="C1438" s="84"/>
      <c r="D1438" s="85"/>
      <c r="E1438" s="85"/>
      <c r="F1438" s="83"/>
      <c r="G1438" s="86"/>
    </row>
    <row r="1439" spans="1:7" ht="18" thickBot="1">
      <c r="A1439" s="72" t="s">
        <v>11</v>
      </c>
      <c r="B1439" s="73">
        <f t="shared" ref="B1439:G1439" si="43">SUM(B1399:B1438)</f>
        <v>0</v>
      </c>
      <c r="C1439" s="74">
        <f t="shared" si="43"/>
        <v>0</v>
      </c>
      <c r="D1439" s="115">
        <f t="shared" si="43"/>
        <v>0</v>
      </c>
      <c r="E1439" s="115">
        <f t="shared" si="43"/>
        <v>0</v>
      </c>
      <c r="F1439" s="108">
        <f t="shared" si="43"/>
        <v>0</v>
      </c>
      <c r="G1439" s="109">
        <f t="shared" si="43"/>
        <v>0</v>
      </c>
    </row>
    <row r="1440" spans="1:7" ht="19" thickTop="1" thickBot="1">
      <c r="A1440" s="75" t="s">
        <v>9</v>
      </c>
      <c r="B1440" s="217">
        <f>SUM(B1399:C1438)</f>
        <v>0</v>
      </c>
      <c r="C1440" s="218"/>
      <c r="D1440" s="219">
        <f>SUM(D1399:E1438)</f>
        <v>0</v>
      </c>
      <c r="E1440" s="219"/>
      <c r="F1440" s="220">
        <f>SUM(F1399:G1438)</f>
        <v>0</v>
      </c>
      <c r="G1440" s="221"/>
    </row>
    <row r="1441" spans="1:7" ht="18" thickBot="1">
      <c r="A1441" s="103"/>
      <c r="B1441" s="104"/>
      <c r="C1441" s="104"/>
      <c r="D1441" s="105"/>
      <c r="E1441" s="103"/>
      <c r="F1441" s="103"/>
      <c r="G1441" s="103"/>
    </row>
    <row r="1442" spans="1:7" ht="17">
      <c r="A1442" s="76" t="s">
        <v>94</v>
      </c>
      <c r="B1442" s="222">
        <f>'Initiative Basics'!A34</f>
        <v>0</v>
      </c>
      <c r="C1442" s="223"/>
      <c r="D1442" s="223"/>
      <c r="E1442" s="223"/>
      <c r="F1442" s="223"/>
      <c r="G1442" s="224"/>
    </row>
    <row r="1443" spans="1:7" ht="17">
      <c r="A1443" s="210" t="s">
        <v>2</v>
      </c>
      <c r="B1443" s="212" t="s">
        <v>104</v>
      </c>
      <c r="C1443" s="213"/>
      <c r="D1443" s="214" t="s">
        <v>105</v>
      </c>
      <c r="E1443" s="214"/>
      <c r="F1443" s="215" t="s">
        <v>106</v>
      </c>
      <c r="G1443" s="216"/>
    </row>
    <row r="1444" spans="1:7" ht="18">
      <c r="A1444" s="211"/>
      <c r="B1444" s="49" t="s">
        <v>7</v>
      </c>
      <c r="C1444" s="50" t="s">
        <v>4</v>
      </c>
      <c r="D1444" s="116" t="s">
        <v>8</v>
      </c>
      <c r="E1444" s="116" t="s">
        <v>4</v>
      </c>
      <c r="F1444" s="106" t="s">
        <v>8</v>
      </c>
      <c r="G1444" s="107" t="s">
        <v>4</v>
      </c>
    </row>
    <row r="1445" spans="1:7" ht="17">
      <c r="A1445" s="77" t="str">
        <f>'Initiative Basics'!C3</f>
        <v>A</v>
      </c>
      <c r="B1445" s="78"/>
      <c r="C1445" s="79"/>
      <c r="D1445" s="93"/>
      <c r="E1445" s="93"/>
      <c r="F1445" s="94"/>
      <c r="G1445" s="95"/>
    </row>
    <row r="1446" spans="1:7" ht="17">
      <c r="A1446" s="82" t="str">
        <f>'Initiative Basics'!C4</f>
        <v>B</v>
      </c>
      <c r="B1446" s="83"/>
      <c r="C1446" s="84"/>
      <c r="D1446" s="85"/>
      <c r="E1446" s="85"/>
      <c r="F1446" s="83"/>
      <c r="G1446" s="86"/>
    </row>
    <row r="1447" spans="1:7" ht="17">
      <c r="A1447" s="77" t="str">
        <f>'Initiative Basics'!C5</f>
        <v>C</v>
      </c>
      <c r="B1447" s="96"/>
      <c r="C1447" s="97"/>
      <c r="D1447" s="98"/>
      <c r="E1447" s="98"/>
      <c r="F1447" s="96"/>
      <c r="G1447" s="99"/>
    </row>
    <row r="1448" spans="1:7" ht="17">
      <c r="A1448" s="82" t="str">
        <f>'Initiative Basics'!C6</f>
        <v>D</v>
      </c>
      <c r="B1448" s="83"/>
      <c r="C1448" s="84"/>
      <c r="D1448" s="85"/>
      <c r="E1448" s="85"/>
      <c r="F1448" s="83"/>
      <c r="G1448" s="86"/>
    </row>
    <row r="1449" spans="1:7" ht="17">
      <c r="A1449" s="77" t="str">
        <f>'Initiative Basics'!C7</f>
        <v>E</v>
      </c>
      <c r="B1449" s="96"/>
      <c r="C1449" s="97"/>
      <c r="D1449" s="98"/>
      <c r="E1449" s="98"/>
      <c r="F1449" s="96"/>
      <c r="G1449" s="99"/>
    </row>
    <row r="1450" spans="1:7" ht="17">
      <c r="A1450" s="82" t="str">
        <f>'Initiative Basics'!C8</f>
        <v>F</v>
      </c>
      <c r="B1450" s="83"/>
      <c r="C1450" s="84"/>
      <c r="D1450" s="85"/>
      <c r="E1450" s="85"/>
      <c r="F1450" s="83"/>
      <c r="G1450" s="86"/>
    </row>
    <row r="1451" spans="1:7" ht="17">
      <c r="A1451" s="77" t="str">
        <f>'Initiative Basics'!C9</f>
        <v>G</v>
      </c>
      <c r="B1451" s="96"/>
      <c r="C1451" s="97"/>
      <c r="D1451" s="98"/>
      <c r="E1451" s="98"/>
      <c r="F1451" s="96"/>
      <c r="G1451" s="99"/>
    </row>
    <row r="1452" spans="1:7" ht="17">
      <c r="A1452" s="82" t="str">
        <f>'Initiative Basics'!C10</f>
        <v>H</v>
      </c>
      <c r="B1452" s="83"/>
      <c r="C1452" s="84"/>
      <c r="D1452" s="85"/>
      <c r="E1452" s="85"/>
      <c r="F1452" s="83"/>
      <c r="G1452" s="86"/>
    </row>
    <row r="1453" spans="1:7" ht="17">
      <c r="A1453" s="77" t="str">
        <f>'Initiative Basics'!C11</f>
        <v>I</v>
      </c>
      <c r="B1453" s="96"/>
      <c r="C1453" s="97"/>
      <c r="D1453" s="98"/>
      <c r="E1453" s="98"/>
      <c r="F1453" s="96"/>
      <c r="G1453" s="99"/>
    </row>
    <row r="1454" spans="1:7" ht="17">
      <c r="A1454" s="82" t="str">
        <f>'Initiative Basics'!C12</f>
        <v>J</v>
      </c>
      <c r="B1454" s="83"/>
      <c r="C1454" s="84"/>
      <c r="D1454" s="85"/>
      <c r="E1454" s="85"/>
      <c r="F1454" s="83"/>
      <c r="G1454" s="86"/>
    </row>
    <row r="1455" spans="1:7" ht="17">
      <c r="A1455" s="77" t="str">
        <f>'Initiative Basics'!C13</f>
        <v>K</v>
      </c>
      <c r="B1455" s="96"/>
      <c r="C1455" s="97"/>
      <c r="D1455" s="98"/>
      <c r="E1455" s="98"/>
      <c r="F1455" s="96"/>
      <c r="G1455" s="99"/>
    </row>
    <row r="1456" spans="1:7" ht="17">
      <c r="A1456" s="82" t="str">
        <f>'Initiative Basics'!C14</f>
        <v>L</v>
      </c>
      <c r="B1456" s="83"/>
      <c r="C1456" s="84"/>
      <c r="D1456" s="85"/>
      <c r="E1456" s="85"/>
      <c r="F1456" s="83"/>
      <c r="G1456" s="86"/>
    </row>
    <row r="1457" spans="1:7" ht="17">
      <c r="A1457" s="77" t="str">
        <f>'Initiative Basics'!C15</f>
        <v>M</v>
      </c>
      <c r="B1457" s="96"/>
      <c r="C1457" s="97"/>
      <c r="D1457" s="98"/>
      <c r="E1457" s="98"/>
      <c r="F1457" s="96"/>
      <c r="G1457" s="99"/>
    </row>
    <row r="1458" spans="1:7" ht="17">
      <c r="A1458" s="82" t="str">
        <f>'Initiative Basics'!C16</f>
        <v>N</v>
      </c>
      <c r="B1458" s="83"/>
      <c r="C1458" s="84"/>
      <c r="D1458" s="85"/>
      <c r="E1458" s="85"/>
      <c r="F1458" s="83"/>
      <c r="G1458" s="86"/>
    </row>
    <row r="1459" spans="1:7" ht="17">
      <c r="A1459" s="77" t="str">
        <f>'Initiative Basics'!C17</f>
        <v>O</v>
      </c>
      <c r="B1459" s="96"/>
      <c r="C1459" s="97"/>
      <c r="D1459" s="98"/>
      <c r="E1459" s="98"/>
      <c r="F1459" s="96"/>
      <c r="G1459" s="99"/>
    </row>
    <row r="1460" spans="1:7" ht="17">
      <c r="A1460" s="82" t="str">
        <f>'Initiative Basics'!C18</f>
        <v>P</v>
      </c>
      <c r="B1460" s="83"/>
      <c r="C1460" s="84"/>
      <c r="D1460" s="85"/>
      <c r="E1460" s="85"/>
      <c r="F1460" s="83"/>
      <c r="G1460" s="86"/>
    </row>
    <row r="1461" spans="1:7" ht="17">
      <c r="A1461" s="77" t="str">
        <f>'Initiative Basics'!C19</f>
        <v>Q</v>
      </c>
      <c r="B1461" s="96"/>
      <c r="C1461" s="97"/>
      <c r="D1461" s="98"/>
      <c r="E1461" s="98"/>
      <c r="F1461" s="96"/>
      <c r="G1461" s="99"/>
    </row>
    <row r="1462" spans="1:7" ht="17">
      <c r="A1462" s="82" t="str">
        <f>'Initiative Basics'!C20</f>
        <v>R</v>
      </c>
      <c r="B1462" s="83"/>
      <c r="C1462" s="84"/>
      <c r="D1462" s="85"/>
      <c r="E1462" s="85"/>
      <c r="F1462" s="83"/>
      <c r="G1462" s="86"/>
    </row>
    <row r="1463" spans="1:7" ht="17">
      <c r="A1463" s="77" t="str">
        <f>'Initiative Basics'!C21</f>
        <v>S</v>
      </c>
      <c r="B1463" s="96"/>
      <c r="C1463" s="97"/>
      <c r="D1463" s="98"/>
      <c r="E1463" s="98"/>
      <c r="F1463" s="96"/>
      <c r="G1463" s="99"/>
    </row>
    <row r="1464" spans="1:7" ht="17">
      <c r="A1464" s="82" t="str">
        <f>'Initiative Basics'!C22</f>
        <v>T</v>
      </c>
      <c r="B1464" s="83"/>
      <c r="C1464" s="84"/>
      <c r="D1464" s="85"/>
      <c r="E1464" s="85"/>
      <c r="F1464" s="83"/>
      <c r="G1464" s="86"/>
    </row>
    <row r="1465" spans="1:7" ht="17">
      <c r="A1465" s="77" t="str">
        <f>'Initiative Basics'!C23</f>
        <v>U</v>
      </c>
      <c r="B1465" s="96"/>
      <c r="C1465" s="97"/>
      <c r="D1465" s="98"/>
      <c r="E1465" s="98"/>
      <c r="F1465" s="96"/>
      <c r="G1465" s="99"/>
    </row>
    <row r="1466" spans="1:7" ht="17">
      <c r="A1466" s="82" t="str">
        <f>'Initiative Basics'!C24</f>
        <v>V</v>
      </c>
      <c r="B1466" s="83"/>
      <c r="C1466" s="84"/>
      <c r="D1466" s="85"/>
      <c r="E1466" s="85"/>
      <c r="F1466" s="83"/>
      <c r="G1466" s="86"/>
    </row>
    <row r="1467" spans="1:7" ht="17">
      <c r="A1467" s="77" t="str">
        <f>'Initiative Basics'!C25</f>
        <v>W</v>
      </c>
      <c r="B1467" s="96"/>
      <c r="C1467" s="97"/>
      <c r="D1467" s="98"/>
      <c r="E1467" s="98"/>
      <c r="F1467" s="96"/>
      <c r="G1467" s="99"/>
    </row>
    <row r="1468" spans="1:7" ht="17">
      <c r="A1468" s="82" t="str">
        <f>'Initiative Basics'!C26</f>
        <v>X</v>
      </c>
      <c r="B1468" s="83"/>
      <c r="C1468" s="84"/>
      <c r="D1468" s="85"/>
      <c r="E1468" s="85"/>
      <c r="F1468" s="83"/>
      <c r="G1468" s="86"/>
    </row>
    <row r="1469" spans="1:7" ht="17">
      <c r="A1469" s="77" t="str">
        <f>'Initiative Basics'!C27</f>
        <v>Y</v>
      </c>
      <c r="B1469" s="96"/>
      <c r="C1469" s="97"/>
      <c r="D1469" s="98"/>
      <c r="E1469" s="98"/>
      <c r="F1469" s="96"/>
      <c r="G1469" s="99"/>
    </row>
    <row r="1470" spans="1:7" ht="17">
      <c r="A1470" s="82" t="str">
        <f>'Initiative Basics'!C28</f>
        <v>Z</v>
      </c>
      <c r="B1470" s="83"/>
      <c r="C1470" s="84"/>
      <c r="D1470" s="85"/>
      <c r="E1470" s="85"/>
      <c r="F1470" s="83"/>
      <c r="G1470" s="86"/>
    </row>
    <row r="1471" spans="1:7" ht="17">
      <c r="A1471" s="77">
        <f>'Initiative Basics'!C29</f>
        <v>0</v>
      </c>
      <c r="B1471" s="96"/>
      <c r="C1471" s="97"/>
      <c r="D1471" s="98"/>
      <c r="E1471" s="98"/>
      <c r="F1471" s="96"/>
      <c r="G1471" s="99"/>
    </row>
    <row r="1472" spans="1:7" ht="17">
      <c r="A1472" s="82">
        <f>'Initiative Basics'!C30</f>
        <v>0</v>
      </c>
      <c r="B1472" s="83"/>
      <c r="C1472" s="84"/>
      <c r="D1472" s="85"/>
      <c r="E1472" s="85"/>
      <c r="F1472" s="83"/>
      <c r="G1472" s="86"/>
    </row>
    <row r="1473" spans="1:7" ht="17">
      <c r="A1473" s="77">
        <f>'Initiative Basics'!C31</f>
        <v>0</v>
      </c>
      <c r="B1473" s="96"/>
      <c r="C1473" s="97"/>
      <c r="D1473" s="98"/>
      <c r="E1473" s="98"/>
      <c r="F1473" s="96"/>
      <c r="G1473" s="99"/>
    </row>
    <row r="1474" spans="1:7" ht="17">
      <c r="A1474" s="82">
        <f>'Initiative Basics'!C32</f>
        <v>0</v>
      </c>
      <c r="B1474" s="83"/>
      <c r="C1474" s="84"/>
      <c r="D1474" s="85"/>
      <c r="E1474" s="85"/>
      <c r="F1474" s="83"/>
      <c r="G1474" s="86"/>
    </row>
    <row r="1475" spans="1:7" ht="17">
      <c r="A1475" s="77">
        <f>'Initiative Basics'!C33</f>
        <v>0</v>
      </c>
      <c r="B1475" s="96"/>
      <c r="C1475" s="97"/>
      <c r="D1475" s="98"/>
      <c r="E1475" s="98"/>
      <c r="F1475" s="96"/>
      <c r="G1475" s="99"/>
    </row>
    <row r="1476" spans="1:7" ht="17">
      <c r="A1476" s="82">
        <f>'Initiative Basics'!C34</f>
        <v>0</v>
      </c>
      <c r="B1476" s="83"/>
      <c r="C1476" s="84"/>
      <c r="D1476" s="85"/>
      <c r="E1476" s="85"/>
      <c r="F1476" s="83"/>
      <c r="G1476" s="86"/>
    </row>
    <row r="1477" spans="1:7" ht="17">
      <c r="A1477" s="77">
        <f>'Initiative Basics'!C35</f>
        <v>0</v>
      </c>
      <c r="B1477" s="96"/>
      <c r="C1477" s="97"/>
      <c r="D1477" s="98"/>
      <c r="E1477" s="98"/>
      <c r="F1477" s="96"/>
      <c r="G1477" s="99"/>
    </row>
    <row r="1478" spans="1:7" ht="17">
      <c r="A1478" s="82">
        <f>'Initiative Basics'!C36</f>
        <v>0</v>
      </c>
      <c r="B1478" s="83"/>
      <c r="C1478" s="84"/>
      <c r="D1478" s="85"/>
      <c r="E1478" s="85"/>
      <c r="F1478" s="83"/>
      <c r="G1478" s="86"/>
    </row>
    <row r="1479" spans="1:7" ht="17">
      <c r="A1479" s="77">
        <f>'Initiative Basics'!C37</f>
        <v>0</v>
      </c>
      <c r="B1479" s="96"/>
      <c r="C1479" s="97"/>
      <c r="D1479" s="98"/>
      <c r="E1479" s="98"/>
      <c r="F1479" s="96"/>
      <c r="G1479" s="99"/>
    </row>
    <row r="1480" spans="1:7" ht="17">
      <c r="A1480" s="82">
        <f>'Initiative Basics'!C38</f>
        <v>0</v>
      </c>
      <c r="B1480" s="83"/>
      <c r="C1480" s="84"/>
      <c r="D1480" s="85"/>
      <c r="E1480" s="85"/>
      <c r="F1480" s="83"/>
      <c r="G1480" s="86"/>
    </row>
    <row r="1481" spans="1:7" ht="17">
      <c r="A1481" s="77">
        <f>'Initiative Basics'!C39</f>
        <v>0</v>
      </c>
      <c r="B1481" s="96"/>
      <c r="C1481" s="97"/>
      <c r="D1481" s="98"/>
      <c r="E1481" s="98"/>
      <c r="F1481" s="96"/>
      <c r="G1481" s="99"/>
    </row>
    <row r="1482" spans="1:7" ht="17">
      <c r="A1482" s="82">
        <f>'Initiative Basics'!C40</f>
        <v>0</v>
      </c>
      <c r="B1482" s="83"/>
      <c r="C1482" s="84"/>
      <c r="D1482" s="85"/>
      <c r="E1482" s="85"/>
      <c r="F1482" s="83"/>
      <c r="G1482" s="86"/>
    </row>
    <row r="1483" spans="1:7" ht="17">
      <c r="A1483" s="77">
        <f>'Initiative Basics'!C41</f>
        <v>0</v>
      </c>
      <c r="B1483" s="96"/>
      <c r="C1483" s="97"/>
      <c r="D1483" s="98"/>
      <c r="E1483" s="98"/>
      <c r="F1483" s="96"/>
      <c r="G1483" s="99"/>
    </row>
    <row r="1484" spans="1:7" ht="17">
      <c r="A1484" s="82">
        <f>'Initiative Basics'!C42</f>
        <v>0</v>
      </c>
      <c r="B1484" s="83"/>
      <c r="C1484" s="84"/>
      <c r="D1484" s="85"/>
      <c r="E1484" s="85"/>
      <c r="F1484" s="83"/>
      <c r="G1484" s="86"/>
    </row>
    <row r="1485" spans="1:7" ht="18" thickBot="1">
      <c r="A1485" s="72" t="s">
        <v>11</v>
      </c>
      <c r="B1485" s="73">
        <f t="shared" ref="B1485:G1485" si="44">SUM(B1445:B1484)</f>
        <v>0</v>
      </c>
      <c r="C1485" s="74">
        <f t="shared" si="44"/>
        <v>0</v>
      </c>
      <c r="D1485" s="115">
        <f t="shared" si="44"/>
        <v>0</v>
      </c>
      <c r="E1485" s="115">
        <f t="shared" si="44"/>
        <v>0</v>
      </c>
      <c r="F1485" s="108">
        <f t="shared" si="44"/>
        <v>0</v>
      </c>
      <c r="G1485" s="109">
        <f t="shared" si="44"/>
        <v>0</v>
      </c>
    </row>
    <row r="1486" spans="1:7" ht="19" thickTop="1" thickBot="1">
      <c r="A1486" s="75" t="s">
        <v>9</v>
      </c>
      <c r="B1486" s="217">
        <f>SUM(B1445:C1484)</f>
        <v>0</v>
      </c>
      <c r="C1486" s="218"/>
      <c r="D1486" s="219">
        <f>SUM(D1445:E1484)</f>
        <v>0</v>
      </c>
      <c r="E1486" s="219"/>
      <c r="F1486" s="220">
        <f>SUM(F1445:G1484)</f>
        <v>0</v>
      </c>
      <c r="G1486" s="221"/>
    </row>
    <row r="1487" spans="1:7" ht="18" thickBot="1">
      <c r="A1487" s="103"/>
      <c r="B1487" s="104"/>
      <c r="C1487" s="104"/>
      <c r="D1487" s="105"/>
      <c r="E1487" s="103"/>
      <c r="F1487" s="103"/>
      <c r="G1487" s="103"/>
    </row>
    <row r="1488" spans="1:7" ht="17">
      <c r="A1488" s="76" t="s">
        <v>95</v>
      </c>
      <c r="B1488" s="222">
        <f>'Initiative Basics'!A35</f>
        <v>0</v>
      </c>
      <c r="C1488" s="223"/>
      <c r="D1488" s="223"/>
      <c r="E1488" s="223"/>
      <c r="F1488" s="223"/>
      <c r="G1488" s="224"/>
    </row>
    <row r="1489" spans="1:7" ht="17">
      <c r="A1489" s="210" t="s">
        <v>2</v>
      </c>
      <c r="B1489" s="212" t="s">
        <v>104</v>
      </c>
      <c r="C1489" s="213"/>
      <c r="D1489" s="214" t="s">
        <v>105</v>
      </c>
      <c r="E1489" s="214"/>
      <c r="F1489" s="215" t="s">
        <v>106</v>
      </c>
      <c r="G1489" s="216"/>
    </row>
    <row r="1490" spans="1:7" ht="18">
      <c r="A1490" s="211"/>
      <c r="B1490" s="49" t="s">
        <v>7</v>
      </c>
      <c r="C1490" s="50" t="s">
        <v>4</v>
      </c>
      <c r="D1490" s="116" t="s">
        <v>8</v>
      </c>
      <c r="E1490" s="116" t="s">
        <v>4</v>
      </c>
      <c r="F1490" s="106" t="s">
        <v>8</v>
      </c>
      <c r="G1490" s="107" t="s">
        <v>4</v>
      </c>
    </row>
    <row r="1491" spans="1:7" ht="17">
      <c r="A1491" s="77" t="str">
        <f>'Initiative Basics'!C3</f>
        <v>A</v>
      </c>
      <c r="B1491" s="78"/>
      <c r="C1491" s="79"/>
      <c r="D1491" s="93"/>
      <c r="E1491" s="93"/>
      <c r="F1491" s="94"/>
      <c r="G1491" s="95"/>
    </row>
    <row r="1492" spans="1:7" ht="17">
      <c r="A1492" s="82" t="str">
        <f>'Initiative Basics'!C4</f>
        <v>B</v>
      </c>
      <c r="B1492" s="83"/>
      <c r="C1492" s="84"/>
      <c r="D1492" s="85"/>
      <c r="E1492" s="85"/>
      <c r="F1492" s="83"/>
      <c r="G1492" s="86"/>
    </row>
    <row r="1493" spans="1:7" ht="17">
      <c r="A1493" s="77" t="str">
        <f>'Initiative Basics'!C5</f>
        <v>C</v>
      </c>
      <c r="B1493" s="96"/>
      <c r="C1493" s="97"/>
      <c r="D1493" s="98"/>
      <c r="E1493" s="98"/>
      <c r="F1493" s="96"/>
      <c r="G1493" s="99"/>
    </row>
    <row r="1494" spans="1:7" ht="17">
      <c r="A1494" s="82" t="str">
        <f>'Initiative Basics'!C6</f>
        <v>D</v>
      </c>
      <c r="B1494" s="83"/>
      <c r="C1494" s="84"/>
      <c r="D1494" s="85"/>
      <c r="E1494" s="85"/>
      <c r="F1494" s="83"/>
      <c r="G1494" s="86"/>
    </row>
    <row r="1495" spans="1:7" ht="17">
      <c r="A1495" s="77" t="str">
        <f>'Initiative Basics'!C7</f>
        <v>E</v>
      </c>
      <c r="B1495" s="96"/>
      <c r="C1495" s="97"/>
      <c r="D1495" s="98"/>
      <c r="E1495" s="98"/>
      <c r="F1495" s="96"/>
      <c r="G1495" s="99"/>
    </row>
    <row r="1496" spans="1:7" ht="17">
      <c r="A1496" s="82" t="str">
        <f>'Initiative Basics'!C8</f>
        <v>F</v>
      </c>
      <c r="B1496" s="83"/>
      <c r="C1496" s="84"/>
      <c r="D1496" s="85"/>
      <c r="E1496" s="85"/>
      <c r="F1496" s="83"/>
      <c r="G1496" s="86"/>
    </row>
    <row r="1497" spans="1:7" ht="17">
      <c r="A1497" s="77" t="str">
        <f>'Initiative Basics'!C9</f>
        <v>G</v>
      </c>
      <c r="B1497" s="96"/>
      <c r="C1497" s="97"/>
      <c r="D1497" s="98"/>
      <c r="E1497" s="98"/>
      <c r="F1497" s="96"/>
      <c r="G1497" s="99"/>
    </row>
    <row r="1498" spans="1:7" ht="17">
      <c r="A1498" s="82" t="str">
        <f>'Initiative Basics'!C10</f>
        <v>H</v>
      </c>
      <c r="B1498" s="83"/>
      <c r="C1498" s="84"/>
      <c r="D1498" s="85"/>
      <c r="E1498" s="85"/>
      <c r="F1498" s="83"/>
      <c r="G1498" s="86"/>
    </row>
    <row r="1499" spans="1:7" ht="17">
      <c r="A1499" s="77" t="str">
        <f>'Initiative Basics'!C11</f>
        <v>I</v>
      </c>
      <c r="B1499" s="96"/>
      <c r="C1499" s="97"/>
      <c r="D1499" s="98"/>
      <c r="E1499" s="98"/>
      <c r="F1499" s="96"/>
      <c r="G1499" s="99"/>
    </row>
    <row r="1500" spans="1:7" ht="17">
      <c r="A1500" s="82" t="str">
        <f>'Initiative Basics'!C12</f>
        <v>J</v>
      </c>
      <c r="B1500" s="83"/>
      <c r="C1500" s="84"/>
      <c r="D1500" s="85"/>
      <c r="E1500" s="85"/>
      <c r="F1500" s="83"/>
      <c r="G1500" s="86"/>
    </row>
    <row r="1501" spans="1:7" ht="17">
      <c r="A1501" s="77" t="str">
        <f>'Initiative Basics'!C13</f>
        <v>K</v>
      </c>
      <c r="B1501" s="96"/>
      <c r="C1501" s="97"/>
      <c r="D1501" s="98"/>
      <c r="E1501" s="98"/>
      <c r="F1501" s="96"/>
      <c r="G1501" s="99"/>
    </row>
    <row r="1502" spans="1:7" ht="17">
      <c r="A1502" s="82" t="str">
        <f>'Initiative Basics'!C14</f>
        <v>L</v>
      </c>
      <c r="B1502" s="83"/>
      <c r="C1502" s="84"/>
      <c r="D1502" s="85"/>
      <c r="E1502" s="85"/>
      <c r="F1502" s="83"/>
      <c r="G1502" s="86"/>
    </row>
    <row r="1503" spans="1:7" ht="17">
      <c r="A1503" s="77" t="str">
        <f>'Initiative Basics'!C15</f>
        <v>M</v>
      </c>
      <c r="B1503" s="96"/>
      <c r="C1503" s="97"/>
      <c r="D1503" s="98"/>
      <c r="E1503" s="98"/>
      <c r="F1503" s="96"/>
      <c r="G1503" s="99"/>
    </row>
    <row r="1504" spans="1:7" ht="17">
      <c r="A1504" s="82" t="str">
        <f>'Initiative Basics'!C16</f>
        <v>N</v>
      </c>
      <c r="B1504" s="83"/>
      <c r="C1504" s="84"/>
      <c r="D1504" s="85"/>
      <c r="E1504" s="85"/>
      <c r="F1504" s="83"/>
      <c r="G1504" s="86"/>
    </row>
    <row r="1505" spans="1:7" ht="17">
      <c r="A1505" s="77" t="str">
        <f>'Initiative Basics'!C17</f>
        <v>O</v>
      </c>
      <c r="B1505" s="96"/>
      <c r="C1505" s="97"/>
      <c r="D1505" s="98"/>
      <c r="E1505" s="98"/>
      <c r="F1505" s="96"/>
      <c r="G1505" s="99"/>
    </row>
    <row r="1506" spans="1:7" ht="17">
      <c r="A1506" s="82" t="str">
        <f>'Initiative Basics'!C18</f>
        <v>P</v>
      </c>
      <c r="B1506" s="83"/>
      <c r="C1506" s="84"/>
      <c r="D1506" s="85"/>
      <c r="E1506" s="85"/>
      <c r="F1506" s="83"/>
      <c r="G1506" s="86"/>
    </row>
    <row r="1507" spans="1:7" ht="17">
      <c r="A1507" s="77" t="str">
        <f>'Initiative Basics'!C19</f>
        <v>Q</v>
      </c>
      <c r="B1507" s="96"/>
      <c r="C1507" s="97"/>
      <c r="D1507" s="98"/>
      <c r="E1507" s="98"/>
      <c r="F1507" s="96"/>
      <c r="G1507" s="99"/>
    </row>
    <row r="1508" spans="1:7" ht="17">
      <c r="A1508" s="82" t="str">
        <f>'Initiative Basics'!C20</f>
        <v>R</v>
      </c>
      <c r="B1508" s="83"/>
      <c r="C1508" s="84"/>
      <c r="D1508" s="85"/>
      <c r="E1508" s="85"/>
      <c r="F1508" s="83"/>
      <c r="G1508" s="86"/>
    </row>
    <row r="1509" spans="1:7" ht="17">
      <c r="A1509" s="77" t="str">
        <f>'Initiative Basics'!C21</f>
        <v>S</v>
      </c>
      <c r="B1509" s="96"/>
      <c r="C1509" s="97"/>
      <c r="D1509" s="98"/>
      <c r="E1509" s="98"/>
      <c r="F1509" s="96"/>
      <c r="G1509" s="99"/>
    </row>
    <row r="1510" spans="1:7" ht="17">
      <c r="A1510" s="82" t="str">
        <f>'Initiative Basics'!C22</f>
        <v>T</v>
      </c>
      <c r="B1510" s="83"/>
      <c r="C1510" s="84"/>
      <c r="D1510" s="85"/>
      <c r="E1510" s="85"/>
      <c r="F1510" s="83"/>
      <c r="G1510" s="86"/>
    </row>
    <row r="1511" spans="1:7" ht="17">
      <c r="A1511" s="77" t="str">
        <f>'Initiative Basics'!C23</f>
        <v>U</v>
      </c>
      <c r="B1511" s="96"/>
      <c r="C1511" s="97"/>
      <c r="D1511" s="98"/>
      <c r="E1511" s="98"/>
      <c r="F1511" s="96"/>
      <c r="G1511" s="99"/>
    </row>
    <row r="1512" spans="1:7" ht="17">
      <c r="A1512" s="82" t="str">
        <f>'Initiative Basics'!C24</f>
        <v>V</v>
      </c>
      <c r="B1512" s="83"/>
      <c r="C1512" s="84"/>
      <c r="D1512" s="85"/>
      <c r="E1512" s="85"/>
      <c r="F1512" s="83"/>
      <c r="G1512" s="86"/>
    </row>
    <row r="1513" spans="1:7" ht="17">
      <c r="A1513" s="77" t="str">
        <f>'Initiative Basics'!C25</f>
        <v>W</v>
      </c>
      <c r="B1513" s="96"/>
      <c r="C1513" s="97"/>
      <c r="D1513" s="98"/>
      <c r="E1513" s="98"/>
      <c r="F1513" s="96"/>
      <c r="G1513" s="99"/>
    </row>
    <row r="1514" spans="1:7" ht="17">
      <c r="A1514" s="82" t="str">
        <f>'Initiative Basics'!C26</f>
        <v>X</v>
      </c>
      <c r="B1514" s="83"/>
      <c r="C1514" s="84"/>
      <c r="D1514" s="85"/>
      <c r="E1514" s="85"/>
      <c r="F1514" s="83"/>
      <c r="G1514" s="86"/>
    </row>
    <row r="1515" spans="1:7" ht="17">
      <c r="A1515" s="77" t="str">
        <f>'Initiative Basics'!C27</f>
        <v>Y</v>
      </c>
      <c r="B1515" s="96"/>
      <c r="C1515" s="97"/>
      <c r="D1515" s="98"/>
      <c r="E1515" s="98"/>
      <c r="F1515" s="96"/>
      <c r="G1515" s="99"/>
    </row>
    <row r="1516" spans="1:7" ht="17">
      <c r="A1516" s="82" t="str">
        <f>'Initiative Basics'!C28</f>
        <v>Z</v>
      </c>
      <c r="B1516" s="83"/>
      <c r="C1516" s="84"/>
      <c r="D1516" s="85"/>
      <c r="E1516" s="85"/>
      <c r="F1516" s="83"/>
      <c r="G1516" s="86"/>
    </row>
    <row r="1517" spans="1:7" ht="17">
      <c r="A1517" s="77">
        <f>'Initiative Basics'!C29</f>
        <v>0</v>
      </c>
      <c r="B1517" s="96"/>
      <c r="C1517" s="97"/>
      <c r="D1517" s="98"/>
      <c r="E1517" s="98"/>
      <c r="F1517" s="96"/>
      <c r="G1517" s="99"/>
    </row>
    <row r="1518" spans="1:7" ht="17">
      <c r="A1518" s="82">
        <f>'Initiative Basics'!C30</f>
        <v>0</v>
      </c>
      <c r="B1518" s="83"/>
      <c r="C1518" s="84"/>
      <c r="D1518" s="85"/>
      <c r="E1518" s="85"/>
      <c r="F1518" s="83"/>
      <c r="G1518" s="86"/>
    </row>
    <row r="1519" spans="1:7" ht="17">
      <c r="A1519" s="77">
        <f>'Initiative Basics'!C31</f>
        <v>0</v>
      </c>
      <c r="B1519" s="96"/>
      <c r="C1519" s="97"/>
      <c r="D1519" s="98"/>
      <c r="E1519" s="98"/>
      <c r="F1519" s="96"/>
      <c r="G1519" s="99"/>
    </row>
    <row r="1520" spans="1:7" ht="17">
      <c r="A1520" s="82">
        <f>'Initiative Basics'!C32</f>
        <v>0</v>
      </c>
      <c r="B1520" s="83"/>
      <c r="C1520" s="84"/>
      <c r="D1520" s="85"/>
      <c r="E1520" s="85"/>
      <c r="F1520" s="83"/>
      <c r="G1520" s="86"/>
    </row>
    <row r="1521" spans="1:7" ht="17">
      <c r="A1521" s="77">
        <f>'Initiative Basics'!C33</f>
        <v>0</v>
      </c>
      <c r="B1521" s="96"/>
      <c r="C1521" s="97"/>
      <c r="D1521" s="98"/>
      <c r="E1521" s="98"/>
      <c r="F1521" s="96"/>
      <c r="G1521" s="99"/>
    </row>
    <row r="1522" spans="1:7" ht="17">
      <c r="A1522" s="82">
        <f>'Initiative Basics'!C34</f>
        <v>0</v>
      </c>
      <c r="B1522" s="83"/>
      <c r="C1522" s="84"/>
      <c r="D1522" s="85"/>
      <c r="E1522" s="85"/>
      <c r="F1522" s="83"/>
      <c r="G1522" s="86"/>
    </row>
    <row r="1523" spans="1:7" ht="17">
      <c r="A1523" s="77">
        <f>'Initiative Basics'!C35</f>
        <v>0</v>
      </c>
      <c r="B1523" s="96"/>
      <c r="C1523" s="97"/>
      <c r="D1523" s="98"/>
      <c r="E1523" s="98"/>
      <c r="F1523" s="96"/>
      <c r="G1523" s="99"/>
    </row>
    <row r="1524" spans="1:7" ht="17">
      <c r="A1524" s="82">
        <f>'Initiative Basics'!C36</f>
        <v>0</v>
      </c>
      <c r="B1524" s="83"/>
      <c r="C1524" s="84"/>
      <c r="D1524" s="85"/>
      <c r="E1524" s="85"/>
      <c r="F1524" s="83"/>
      <c r="G1524" s="86"/>
    </row>
    <row r="1525" spans="1:7" ht="17">
      <c r="A1525" s="77">
        <f>'Initiative Basics'!C37</f>
        <v>0</v>
      </c>
      <c r="B1525" s="96"/>
      <c r="C1525" s="97"/>
      <c r="D1525" s="98"/>
      <c r="E1525" s="98"/>
      <c r="F1525" s="96"/>
      <c r="G1525" s="99"/>
    </row>
    <row r="1526" spans="1:7" ht="17">
      <c r="A1526" s="82">
        <f>'Initiative Basics'!C38</f>
        <v>0</v>
      </c>
      <c r="B1526" s="83"/>
      <c r="C1526" s="84"/>
      <c r="D1526" s="85"/>
      <c r="E1526" s="85"/>
      <c r="F1526" s="83"/>
      <c r="G1526" s="86"/>
    </row>
    <row r="1527" spans="1:7" ht="17">
      <c r="A1527" s="77">
        <f>'Initiative Basics'!C39</f>
        <v>0</v>
      </c>
      <c r="B1527" s="96"/>
      <c r="C1527" s="97"/>
      <c r="D1527" s="98"/>
      <c r="E1527" s="98"/>
      <c r="F1527" s="96"/>
      <c r="G1527" s="99"/>
    </row>
    <row r="1528" spans="1:7" ht="17">
      <c r="A1528" s="82">
        <f>'Initiative Basics'!C40</f>
        <v>0</v>
      </c>
      <c r="B1528" s="83"/>
      <c r="C1528" s="84"/>
      <c r="D1528" s="85"/>
      <c r="E1528" s="85"/>
      <c r="F1528" s="83"/>
      <c r="G1528" s="86"/>
    </row>
    <row r="1529" spans="1:7" ht="17">
      <c r="A1529" s="77">
        <f>'Initiative Basics'!C41</f>
        <v>0</v>
      </c>
      <c r="B1529" s="96"/>
      <c r="C1529" s="97"/>
      <c r="D1529" s="98"/>
      <c r="E1529" s="98"/>
      <c r="F1529" s="96"/>
      <c r="G1529" s="99"/>
    </row>
    <row r="1530" spans="1:7" ht="17">
      <c r="A1530" s="82">
        <f>'Initiative Basics'!C42</f>
        <v>0</v>
      </c>
      <c r="B1530" s="83"/>
      <c r="C1530" s="84"/>
      <c r="D1530" s="85"/>
      <c r="E1530" s="85"/>
      <c r="F1530" s="83"/>
      <c r="G1530" s="86"/>
    </row>
    <row r="1531" spans="1:7" ht="18" thickBot="1">
      <c r="A1531" s="72" t="s">
        <v>11</v>
      </c>
      <c r="B1531" s="73">
        <f t="shared" ref="B1531:G1531" si="45">SUM(B1491:B1530)</f>
        <v>0</v>
      </c>
      <c r="C1531" s="74">
        <f t="shared" si="45"/>
        <v>0</v>
      </c>
      <c r="D1531" s="115">
        <f t="shared" si="45"/>
        <v>0</v>
      </c>
      <c r="E1531" s="115">
        <f t="shared" si="45"/>
        <v>0</v>
      </c>
      <c r="F1531" s="108">
        <f t="shared" si="45"/>
        <v>0</v>
      </c>
      <c r="G1531" s="109">
        <f t="shared" si="45"/>
        <v>0</v>
      </c>
    </row>
    <row r="1532" spans="1:7" ht="19" thickTop="1" thickBot="1">
      <c r="A1532" s="75" t="s">
        <v>9</v>
      </c>
      <c r="B1532" s="217">
        <f>SUM(B1491:C1530)</f>
        <v>0</v>
      </c>
      <c r="C1532" s="218"/>
      <c r="D1532" s="219">
        <f>SUM(D1491:E1530)</f>
        <v>0</v>
      </c>
      <c r="E1532" s="219"/>
      <c r="F1532" s="220">
        <f>SUM(F1491:G1530)</f>
        <v>0</v>
      </c>
      <c r="G1532" s="221"/>
    </row>
    <row r="1533" spans="1:7" ht="18" thickBot="1">
      <c r="A1533" s="103"/>
      <c r="B1533" s="104"/>
      <c r="C1533" s="104"/>
      <c r="D1533" s="105"/>
      <c r="E1533" s="103"/>
      <c r="F1533" s="103"/>
      <c r="G1533" s="103"/>
    </row>
    <row r="1534" spans="1:7" ht="17">
      <c r="A1534" s="76" t="s">
        <v>96</v>
      </c>
      <c r="B1534" s="222">
        <f>'Initiative Basics'!A36</f>
        <v>0</v>
      </c>
      <c r="C1534" s="223"/>
      <c r="D1534" s="223"/>
      <c r="E1534" s="223"/>
      <c r="F1534" s="223"/>
      <c r="G1534" s="224"/>
    </row>
    <row r="1535" spans="1:7" ht="17">
      <c r="A1535" s="210" t="s">
        <v>2</v>
      </c>
      <c r="B1535" s="212" t="s">
        <v>104</v>
      </c>
      <c r="C1535" s="213"/>
      <c r="D1535" s="214" t="s">
        <v>105</v>
      </c>
      <c r="E1535" s="214"/>
      <c r="F1535" s="215" t="s">
        <v>106</v>
      </c>
      <c r="G1535" s="216"/>
    </row>
    <row r="1536" spans="1:7" ht="18">
      <c r="A1536" s="211"/>
      <c r="B1536" s="49" t="s">
        <v>7</v>
      </c>
      <c r="C1536" s="50" t="s">
        <v>4</v>
      </c>
      <c r="D1536" s="116" t="s">
        <v>8</v>
      </c>
      <c r="E1536" s="116" t="s">
        <v>4</v>
      </c>
      <c r="F1536" s="106" t="s">
        <v>8</v>
      </c>
      <c r="G1536" s="107" t="s">
        <v>4</v>
      </c>
    </row>
    <row r="1537" spans="1:7" ht="17">
      <c r="A1537" s="77" t="str">
        <f>'Initiative Basics'!C3</f>
        <v>A</v>
      </c>
      <c r="B1537" s="78"/>
      <c r="C1537" s="79"/>
      <c r="D1537" s="93"/>
      <c r="E1537" s="93"/>
      <c r="F1537" s="94"/>
      <c r="G1537" s="95"/>
    </row>
    <row r="1538" spans="1:7" ht="17">
      <c r="A1538" s="82" t="str">
        <f>'Initiative Basics'!C4</f>
        <v>B</v>
      </c>
      <c r="B1538" s="83"/>
      <c r="C1538" s="84"/>
      <c r="D1538" s="85"/>
      <c r="E1538" s="85"/>
      <c r="F1538" s="83"/>
      <c r="G1538" s="86"/>
    </row>
    <row r="1539" spans="1:7" ht="17">
      <c r="A1539" s="77" t="str">
        <f>'Initiative Basics'!C5</f>
        <v>C</v>
      </c>
      <c r="B1539" s="96"/>
      <c r="C1539" s="97"/>
      <c r="D1539" s="98"/>
      <c r="E1539" s="98"/>
      <c r="F1539" s="96"/>
      <c r="G1539" s="99"/>
    </row>
    <row r="1540" spans="1:7" ht="17">
      <c r="A1540" s="82" t="str">
        <f>'Initiative Basics'!C6</f>
        <v>D</v>
      </c>
      <c r="B1540" s="83"/>
      <c r="C1540" s="84"/>
      <c r="D1540" s="85"/>
      <c r="E1540" s="85"/>
      <c r="F1540" s="83"/>
      <c r="G1540" s="86"/>
    </row>
    <row r="1541" spans="1:7" ht="17">
      <c r="A1541" s="77" t="str">
        <f>'Initiative Basics'!C7</f>
        <v>E</v>
      </c>
      <c r="B1541" s="96"/>
      <c r="C1541" s="97"/>
      <c r="D1541" s="98"/>
      <c r="E1541" s="98"/>
      <c r="F1541" s="96"/>
      <c r="G1541" s="99"/>
    </row>
    <row r="1542" spans="1:7" ht="17">
      <c r="A1542" s="82" t="str">
        <f>'Initiative Basics'!C8</f>
        <v>F</v>
      </c>
      <c r="B1542" s="83"/>
      <c r="C1542" s="84"/>
      <c r="D1542" s="85"/>
      <c r="E1542" s="85"/>
      <c r="F1542" s="83"/>
      <c r="G1542" s="86"/>
    </row>
    <row r="1543" spans="1:7" ht="17">
      <c r="A1543" s="77" t="str">
        <f>'Initiative Basics'!C9</f>
        <v>G</v>
      </c>
      <c r="B1543" s="96"/>
      <c r="C1543" s="97"/>
      <c r="D1543" s="98"/>
      <c r="E1543" s="98"/>
      <c r="F1543" s="96"/>
      <c r="G1543" s="99"/>
    </row>
    <row r="1544" spans="1:7" ht="17">
      <c r="A1544" s="82" t="str">
        <f>'Initiative Basics'!C10</f>
        <v>H</v>
      </c>
      <c r="B1544" s="83"/>
      <c r="C1544" s="84"/>
      <c r="D1544" s="85"/>
      <c r="E1544" s="85"/>
      <c r="F1544" s="83"/>
      <c r="G1544" s="86"/>
    </row>
    <row r="1545" spans="1:7" ht="17">
      <c r="A1545" s="77" t="str">
        <f>'Initiative Basics'!C11</f>
        <v>I</v>
      </c>
      <c r="B1545" s="96"/>
      <c r="C1545" s="97"/>
      <c r="D1545" s="98"/>
      <c r="E1545" s="98"/>
      <c r="F1545" s="96"/>
      <c r="G1545" s="99"/>
    </row>
    <row r="1546" spans="1:7" ht="17">
      <c r="A1546" s="82" t="str">
        <f>'Initiative Basics'!C12</f>
        <v>J</v>
      </c>
      <c r="B1546" s="83"/>
      <c r="C1546" s="84"/>
      <c r="D1546" s="85"/>
      <c r="E1546" s="85"/>
      <c r="F1546" s="83"/>
      <c r="G1546" s="86"/>
    </row>
    <row r="1547" spans="1:7" ht="17">
      <c r="A1547" s="77" t="str">
        <f>'Initiative Basics'!C13</f>
        <v>K</v>
      </c>
      <c r="B1547" s="96"/>
      <c r="C1547" s="97"/>
      <c r="D1547" s="98"/>
      <c r="E1547" s="98"/>
      <c r="F1547" s="96"/>
      <c r="G1547" s="99"/>
    </row>
    <row r="1548" spans="1:7" ht="17">
      <c r="A1548" s="82" t="str">
        <f>'Initiative Basics'!C14</f>
        <v>L</v>
      </c>
      <c r="B1548" s="83"/>
      <c r="C1548" s="84"/>
      <c r="D1548" s="85"/>
      <c r="E1548" s="85"/>
      <c r="F1548" s="83"/>
      <c r="G1548" s="86"/>
    </row>
    <row r="1549" spans="1:7" ht="17">
      <c r="A1549" s="77" t="str">
        <f>'Initiative Basics'!C15</f>
        <v>M</v>
      </c>
      <c r="B1549" s="96"/>
      <c r="C1549" s="97"/>
      <c r="D1549" s="98"/>
      <c r="E1549" s="98"/>
      <c r="F1549" s="96"/>
      <c r="G1549" s="99"/>
    </row>
    <row r="1550" spans="1:7" ht="17">
      <c r="A1550" s="82" t="str">
        <f>'Initiative Basics'!C16</f>
        <v>N</v>
      </c>
      <c r="B1550" s="83"/>
      <c r="C1550" s="84"/>
      <c r="D1550" s="85"/>
      <c r="E1550" s="85"/>
      <c r="F1550" s="83"/>
      <c r="G1550" s="86"/>
    </row>
    <row r="1551" spans="1:7" ht="17">
      <c r="A1551" s="77" t="str">
        <f>'Initiative Basics'!C17</f>
        <v>O</v>
      </c>
      <c r="B1551" s="96"/>
      <c r="C1551" s="97"/>
      <c r="D1551" s="98"/>
      <c r="E1551" s="98"/>
      <c r="F1551" s="96"/>
      <c r="G1551" s="99"/>
    </row>
    <row r="1552" spans="1:7" ht="17">
      <c r="A1552" s="82" t="str">
        <f>'Initiative Basics'!C18</f>
        <v>P</v>
      </c>
      <c r="B1552" s="83"/>
      <c r="C1552" s="84"/>
      <c r="D1552" s="85"/>
      <c r="E1552" s="85"/>
      <c r="F1552" s="83"/>
      <c r="G1552" s="86"/>
    </row>
    <row r="1553" spans="1:7" ht="17">
      <c r="A1553" s="77" t="str">
        <f>'Initiative Basics'!C19</f>
        <v>Q</v>
      </c>
      <c r="B1553" s="96"/>
      <c r="C1553" s="97"/>
      <c r="D1553" s="98"/>
      <c r="E1553" s="98"/>
      <c r="F1553" s="96"/>
      <c r="G1553" s="99"/>
    </row>
    <row r="1554" spans="1:7" ht="17">
      <c r="A1554" s="82" t="str">
        <f>'Initiative Basics'!C20</f>
        <v>R</v>
      </c>
      <c r="B1554" s="83"/>
      <c r="C1554" s="84"/>
      <c r="D1554" s="85"/>
      <c r="E1554" s="85"/>
      <c r="F1554" s="83"/>
      <c r="G1554" s="86"/>
    </row>
    <row r="1555" spans="1:7" ht="17">
      <c r="A1555" s="77" t="str">
        <f>'Initiative Basics'!C21</f>
        <v>S</v>
      </c>
      <c r="B1555" s="96"/>
      <c r="C1555" s="97"/>
      <c r="D1555" s="98"/>
      <c r="E1555" s="98"/>
      <c r="F1555" s="96"/>
      <c r="G1555" s="99"/>
    </row>
    <row r="1556" spans="1:7" ht="17">
      <c r="A1556" s="82" t="str">
        <f>'Initiative Basics'!C22</f>
        <v>T</v>
      </c>
      <c r="B1556" s="83"/>
      <c r="C1556" s="84"/>
      <c r="D1556" s="85"/>
      <c r="E1556" s="85"/>
      <c r="F1556" s="83"/>
      <c r="G1556" s="86"/>
    </row>
    <row r="1557" spans="1:7" ht="17">
      <c r="A1557" s="77" t="str">
        <f>'Initiative Basics'!C23</f>
        <v>U</v>
      </c>
      <c r="B1557" s="96"/>
      <c r="C1557" s="97"/>
      <c r="D1557" s="98"/>
      <c r="E1557" s="98"/>
      <c r="F1557" s="96"/>
      <c r="G1557" s="99"/>
    </row>
    <row r="1558" spans="1:7" ht="17">
      <c r="A1558" s="82" t="str">
        <f>'Initiative Basics'!C24</f>
        <v>V</v>
      </c>
      <c r="B1558" s="83"/>
      <c r="C1558" s="84"/>
      <c r="D1558" s="85"/>
      <c r="E1558" s="85"/>
      <c r="F1558" s="83"/>
      <c r="G1558" s="86"/>
    </row>
    <row r="1559" spans="1:7" ht="17">
      <c r="A1559" s="77" t="str">
        <f>'Initiative Basics'!C25</f>
        <v>W</v>
      </c>
      <c r="B1559" s="96"/>
      <c r="C1559" s="97"/>
      <c r="D1559" s="98"/>
      <c r="E1559" s="98"/>
      <c r="F1559" s="96"/>
      <c r="G1559" s="99"/>
    </row>
    <row r="1560" spans="1:7" ht="17">
      <c r="A1560" s="82" t="str">
        <f>'Initiative Basics'!C26</f>
        <v>X</v>
      </c>
      <c r="B1560" s="83"/>
      <c r="C1560" s="84"/>
      <c r="D1560" s="85"/>
      <c r="E1560" s="85"/>
      <c r="F1560" s="83"/>
      <c r="G1560" s="86"/>
    </row>
    <row r="1561" spans="1:7" ht="17">
      <c r="A1561" s="77" t="str">
        <f>'Initiative Basics'!C27</f>
        <v>Y</v>
      </c>
      <c r="B1561" s="96"/>
      <c r="C1561" s="97"/>
      <c r="D1561" s="98"/>
      <c r="E1561" s="98"/>
      <c r="F1561" s="96"/>
      <c r="G1561" s="99"/>
    </row>
    <row r="1562" spans="1:7" ht="17">
      <c r="A1562" s="82" t="str">
        <f>'Initiative Basics'!C28</f>
        <v>Z</v>
      </c>
      <c r="B1562" s="83"/>
      <c r="C1562" s="84"/>
      <c r="D1562" s="85"/>
      <c r="E1562" s="85"/>
      <c r="F1562" s="83"/>
      <c r="G1562" s="86"/>
    </row>
    <row r="1563" spans="1:7" ht="17">
      <c r="A1563" s="77">
        <f>'Initiative Basics'!C29</f>
        <v>0</v>
      </c>
      <c r="B1563" s="96"/>
      <c r="C1563" s="97"/>
      <c r="D1563" s="98"/>
      <c r="E1563" s="98"/>
      <c r="F1563" s="96"/>
      <c r="G1563" s="99"/>
    </row>
    <row r="1564" spans="1:7" ht="17">
      <c r="A1564" s="82">
        <f>'Initiative Basics'!C30</f>
        <v>0</v>
      </c>
      <c r="B1564" s="83"/>
      <c r="C1564" s="84"/>
      <c r="D1564" s="85"/>
      <c r="E1564" s="85"/>
      <c r="F1564" s="83"/>
      <c r="G1564" s="86"/>
    </row>
    <row r="1565" spans="1:7" ht="17">
      <c r="A1565" s="77">
        <f>'Initiative Basics'!C31</f>
        <v>0</v>
      </c>
      <c r="B1565" s="96"/>
      <c r="C1565" s="97"/>
      <c r="D1565" s="98"/>
      <c r="E1565" s="98"/>
      <c r="F1565" s="96"/>
      <c r="G1565" s="99"/>
    </row>
    <row r="1566" spans="1:7" ht="17">
      <c r="A1566" s="82">
        <f>'Initiative Basics'!C32</f>
        <v>0</v>
      </c>
      <c r="B1566" s="83"/>
      <c r="C1566" s="84"/>
      <c r="D1566" s="85"/>
      <c r="E1566" s="85"/>
      <c r="F1566" s="83"/>
      <c r="G1566" s="86"/>
    </row>
    <row r="1567" spans="1:7" ht="17">
      <c r="A1567" s="77">
        <f>'Initiative Basics'!C33</f>
        <v>0</v>
      </c>
      <c r="B1567" s="96"/>
      <c r="C1567" s="97"/>
      <c r="D1567" s="98"/>
      <c r="E1567" s="98"/>
      <c r="F1567" s="96"/>
      <c r="G1567" s="99"/>
    </row>
    <row r="1568" spans="1:7" ht="17">
      <c r="A1568" s="82">
        <f>'Initiative Basics'!C34</f>
        <v>0</v>
      </c>
      <c r="B1568" s="83"/>
      <c r="C1568" s="84"/>
      <c r="D1568" s="85"/>
      <c r="E1568" s="85"/>
      <c r="F1568" s="83"/>
      <c r="G1568" s="86"/>
    </row>
    <row r="1569" spans="1:7" ht="17">
      <c r="A1569" s="77">
        <f>'Initiative Basics'!C35</f>
        <v>0</v>
      </c>
      <c r="B1569" s="96"/>
      <c r="C1569" s="97"/>
      <c r="D1569" s="98"/>
      <c r="E1569" s="98"/>
      <c r="F1569" s="96"/>
      <c r="G1569" s="99"/>
    </row>
    <row r="1570" spans="1:7" ht="17">
      <c r="A1570" s="82">
        <f>'Initiative Basics'!C36</f>
        <v>0</v>
      </c>
      <c r="B1570" s="83"/>
      <c r="C1570" s="84"/>
      <c r="D1570" s="85"/>
      <c r="E1570" s="85"/>
      <c r="F1570" s="83"/>
      <c r="G1570" s="86"/>
    </row>
    <row r="1571" spans="1:7" ht="17">
      <c r="A1571" s="77">
        <f>'Initiative Basics'!C37</f>
        <v>0</v>
      </c>
      <c r="B1571" s="96"/>
      <c r="C1571" s="97"/>
      <c r="D1571" s="98"/>
      <c r="E1571" s="98"/>
      <c r="F1571" s="96"/>
      <c r="G1571" s="99"/>
    </row>
    <row r="1572" spans="1:7" ht="17">
      <c r="A1572" s="82">
        <f>'Initiative Basics'!C38</f>
        <v>0</v>
      </c>
      <c r="B1572" s="83"/>
      <c r="C1572" s="84"/>
      <c r="D1572" s="85"/>
      <c r="E1572" s="85"/>
      <c r="F1572" s="83"/>
      <c r="G1572" s="86"/>
    </row>
    <row r="1573" spans="1:7" ht="17">
      <c r="A1573" s="77">
        <f>'Initiative Basics'!C39</f>
        <v>0</v>
      </c>
      <c r="B1573" s="96"/>
      <c r="C1573" s="97"/>
      <c r="D1573" s="98"/>
      <c r="E1573" s="98"/>
      <c r="F1573" s="96"/>
      <c r="G1573" s="99"/>
    </row>
    <row r="1574" spans="1:7" ht="17">
      <c r="A1574" s="82">
        <f>'Initiative Basics'!C40</f>
        <v>0</v>
      </c>
      <c r="B1574" s="83"/>
      <c r="C1574" s="84"/>
      <c r="D1574" s="85"/>
      <c r="E1574" s="85"/>
      <c r="F1574" s="83"/>
      <c r="G1574" s="86"/>
    </row>
    <row r="1575" spans="1:7" ht="17">
      <c r="A1575" s="77">
        <f>'Initiative Basics'!C41</f>
        <v>0</v>
      </c>
      <c r="B1575" s="96"/>
      <c r="C1575" s="97"/>
      <c r="D1575" s="98"/>
      <c r="E1575" s="98"/>
      <c r="F1575" s="96"/>
      <c r="G1575" s="99"/>
    </row>
    <row r="1576" spans="1:7" ht="17">
      <c r="A1576" s="82">
        <f>'Initiative Basics'!C42</f>
        <v>0</v>
      </c>
      <c r="B1576" s="83"/>
      <c r="C1576" s="84"/>
      <c r="D1576" s="85"/>
      <c r="E1576" s="85"/>
      <c r="F1576" s="83"/>
      <c r="G1576" s="86"/>
    </row>
    <row r="1577" spans="1:7" ht="18" thickBot="1">
      <c r="A1577" s="72" t="s">
        <v>11</v>
      </c>
      <c r="B1577" s="73">
        <f t="shared" ref="B1577:G1577" si="46">SUM(B1537:B1576)</f>
        <v>0</v>
      </c>
      <c r="C1577" s="74">
        <f t="shared" si="46"/>
        <v>0</v>
      </c>
      <c r="D1577" s="115">
        <f t="shared" si="46"/>
        <v>0</v>
      </c>
      <c r="E1577" s="115">
        <f t="shared" si="46"/>
        <v>0</v>
      </c>
      <c r="F1577" s="108">
        <f t="shared" si="46"/>
        <v>0</v>
      </c>
      <c r="G1577" s="109">
        <f t="shared" si="46"/>
        <v>0</v>
      </c>
    </row>
    <row r="1578" spans="1:7" ht="19" thickTop="1" thickBot="1">
      <c r="A1578" s="75" t="s">
        <v>9</v>
      </c>
      <c r="B1578" s="217">
        <f>SUM(B1537:C1576)</f>
        <v>0</v>
      </c>
      <c r="C1578" s="218"/>
      <c r="D1578" s="219">
        <f>SUM(D1537:E1576)</f>
        <v>0</v>
      </c>
      <c r="E1578" s="219"/>
      <c r="F1578" s="220">
        <f>SUM(F1537:G1576)</f>
        <v>0</v>
      </c>
      <c r="G1578" s="221"/>
    </row>
    <row r="1579" spans="1:7" ht="18" thickBot="1">
      <c r="A1579" s="103"/>
      <c r="B1579" s="104"/>
      <c r="C1579" s="104"/>
      <c r="D1579" s="105"/>
      <c r="E1579" s="103"/>
      <c r="F1579" s="103"/>
      <c r="G1579" s="103"/>
    </row>
    <row r="1580" spans="1:7" ht="17">
      <c r="A1580" s="76" t="s">
        <v>97</v>
      </c>
      <c r="B1580" s="222">
        <f>'Initiative Basics'!A37</f>
        <v>0</v>
      </c>
      <c r="C1580" s="223"/>
      <c r="D1580" s="223"/>
      <c r="E1580" s="223"/>
      <c r="F1580" s="223"/>
      <c r="G1580" s="224"/>
    </row>
    <row r="1581" spans="1:7" ht="17">
      <c r="A1581" s="210" t="s">
        <v>2</v>
      </c>
      <c r="B1581" s="212" t="s">
        <v>104</v>
      </c>
      <c r="C1581" s="213"/>
      <c r="D1581" s="214" t="s">
        <v>105</v>
      </c>
      <c r="E1581" s="214"/>
      <c r="F1581" s="215" t="s">
        <v>106</v>
      </c>
      <c r="G1581" s="216"/>
    </row>
    <row r="1582" spans="1:7" ht="18">
      <c r="A1582" s="211"/>
      <c r="B1582" s="49" t="s">
        <v>7</v>
      </c>
      <c r="C1582" s="50" t="s">
        <v>4</v>
      </c>
      <c r="D1582" s="116" t="s">
        <v>8</v>
      </c>
      <c r="E1582" s="116" t="s">
        <v>4</v>
      </c>
      <c r="F1582" s="106" t="s">
        <v>8</v>
      </c>
      <c r="G1582" s="107" t="s">
        <v>4</v>
      </c>
    </row>
    <row r="1583" spans="1:7" ht="17">
      <c r="A1583" s="77" t="str">
        <f>'Initiative Basics'!C3</f>
        <v>A</v>
      </c>
      <c r="B1583" s="78"/>
      <c r="C1583" s="79"/>
      <c r="D1583" s="93"/>
      <c r="E1583" s="93"/>
      <c r="F1583" s="94"/>
      <c r="G1583" s="95"/>
    </row>
    <row r="1584" spans="1:7" ht="17">
      <c r="A1584" s="82" t="str">
        <f>'Initiative Basics'!C4</f>
        <v>B</v>
      </c>
      <c r="B1584" s="83"/>
      <c r="C1584" s="84"/>
      <c r="D1584" s="85"/>
      <c r="E1584" s="85"/>
      <c r="F1584" s="83"/>
      <c r="G1584" s="86"/>
    </row>
    <row r="1585" spans="1:7" ht="17">
      <c r="A1585" s="77" t="str">
        <f>'Initiative Basics'!C5</f>
        <v>C</v>
      </c>
      <c r="B1585" s="96"/>
      <c r="C1585" s="97"/>
      <c r="D1585" s="98"/>
      <c r="E1585" s="98"/>
      <c r="F1585" s="96"/>
      <c r="G1585" s="99"/>
    </row>
    <row r="1586" spans="1:7" ht="17">
      <c r="A1586" s="82" t="str">
        <f>'Initiative Basics'!C6</f>
        <v>D</v>
      </c>
      <c r="B1586" s="83"/>
      <c r="C1586" s="84"/>
      <c r="D1586" s="85"/>
      <c r="E1586" s="85"/>
      <c r="F1586" s="83"/>
      <c r="G1586" s="86"/>
    </row>
    <row r="1587" spans="1:7" ht="17">
      <c r="A1587" s="77" t="str">
        <f>'Initiative Basics'!C7</f>
        <v>E</v>
      </c>
      <c r="B1587" s="96"/>
      <c r="C1587" s="97"/>
      <c r="D1587" s="98"/>
      <c r="E1587" s="98"/>
      <c r="F1587" s="96"/>
      <c r="G1587" s="99"/>
    </row>
    <row r="1588" spans="1:7" ht="17">
      <c r="A1588" s="82" t="str">
        <f>'Initiative Basics'!C8</f>
        <v>F</v>
      </c>
      <c r="B1588" s="83"/>
      <c r="C1588" s="84"/>
      <c r="D1588" s="85"/>
      <c r="E1588" s="85"/>
      <c r="F1588" s="83"/>
      <c r="G1588" s="86"/>
    </row>
    <row r="1589" spans="1:7" ht="17">
      <c r="A1589" s="77" t="str">
        <f>'Initiative Basics'!C9</f>
        <v>G</v>
      </c>
      <c r="B1589" s="96"/>
      <c r="C1589" s="97"/>
      <c r="D1589" s="98"/>
      <c r="E1589" s="98"/>
      <c r="F1589" s="96"/>
      <c r="G1589" s="99"/>
    </row>
    <row r="1590" spans="1:7" ht="17">
      <c r="A1590" s="82" t="str">
        <f>'Initiative Basics'!C10</f>
        <v>H</v>
      </c>
      <c r="B1590" s="83"/>
      <c r="C1590" s="84"/>
      <c r="D1590" s="85"/>
      <c r="E1590" s="85"/>
      <c r="F1590" s="83"/>
      <c r="G1590" s="86"/>
    </row>
    <row r="1591" spans="1:7" ht="17">
      <c r="A1591" s="77" t="str">
        <f>'Initiative Basics'!C11</f>
        <v>I</v>
      </c>
      <c r="B1591" s="96"/>
      <c r="C1591" s="97"/>
      <c r="D1591" s="98"/>
      <c r="E1591" s="98"/>
      <c r="F1591" s="96"/>
      <c r="G1591" s="99"/>
    </row>
    <row r="1592" spans="1:7" ht="17">
      <c r="A1592" s="82" t="str">
        <f>'Initiative Basics'!C12</f>
        <v>J</v>
      </c>
      <c r="B1592" s="83"/>
      <c r="C1592" s="84"/>
      <c r="D1592" s="85"/>
      <c r="E1592" s="85"/>
      <c r="F1592" s="83"/>
      <c r="G1592" s="86"/>
    </row>
    <row r="1593" spans="1:7" ht="17">
      <c r="A1593" s="77" t="str">
        <f>'Initiative Basics'!C13</f>
        <v>K</v>
      </c>
      <c r="B1593" s="96"/>
      <c r="C1593" s="97"/>
      <c r="D1593" s="98"/>
      <c r="E1593" s="98"/>
      <c r="F1593" s="96"/>
      <c r="G1593" s="99"/>
    </row>
    <row r="1594" spans="1:7" ht="17">
      <c r="A1594" s="82" t="str">
        <f>'Initiative Basics'!C14</f>
        <v>L</v>
      </c>
      <c r="B1594" s="83"/>
      <c r="C1594" s="84"/>
      <c r="D1594" s="85"/>
      <c r="E1594" s="85"/>
      <c r="F1594" s="83"/>
      <c r="G1594" s="86"/>
    </row>
    <row r="1595" spans="1:7" ht="17">
      <c r="A1595" s="77" t="str">
        <f>'Initiative Basics'!C15</f>
        <v>M</v>
      </c>
      <c r="B1595" s="96"/>
      <c r="C1595" s="97"/>
      <c r="D1595" s="98"/>
      <c r="E1595" s="98"/>
      <c r="F1595" s="96"/>
      <c r="G1595" s="99"/>
    </row>
    <row r="1596" spans="1:7" ht="17">
      <c r="A1596" s="82" t="str">
        <f>'Initiative Basics'!C16</f>
        <v>N</v>
      </c>
      <c r="B1596" s="83"/>
      <c r="C1596" s="84"/>
      <c r="D1596" s="85"/>
      <c r="E1596" s="85"/>
      <c r="F1596" s="83"/>
      <c r="G1596" s="86"/>
    </row>
    <row r="1597" spans="1:7" ht="17">
      <c r="A1597" s="77" t="str">
        <f>'Initiative Basics'!C17</f>
        <v>O</v>
      </c>
      <c r="B1597" s="96"/>
      <c r="C1597" s="97"/>
      <c r="D1597" s="98"/>
      <c r="E1597" s="98"/>
      <c r="F1597" s="96"/>
      <c r="G1597" s="99"/>
    </row>
    <row r="1598" spans="1:7" ht="17">
      <c r="A1598" s="82" t="str">
        <f>'Initiative Basics'!C18</f>
        <v>P</v>
      </c>
      <c r="B1598" s="83"/>
      <c r="C1598" s="84"/>
      <c r="D1598" s="85"/>
      <c r="E1598" s="85"/>
      <c r="F1598" s="83"/>
      <c r="G1598" s="86"/>
    </row>
    <row r="1599" spans="1:7" ht="17">
      <c r="A1599" s="77" t="str">
        <f>'Initiative Basics'!C19</f>
        <v>Q</v>
      </c>
      <c r="B1599" s="96"/>
      <c r="C1599" s="97"/>
      <c r="D1599" s="98"/>
      <c r="E1599" s="98"/>
      <c r="F1599" s="96"/>
      <c r="G1599" s="99"/>
    </row>
    <row r="1600" spans="1:7" ht="17">
      <c r="A1600" s="82" t="str">
        <f>'Initiative Basics'!C20</f>
        <v>R</v>
      </c>
      <c r="B1600" s="83"/>
      <c r="C1600" s="84"/>
      <c r="D1600" s="85"/>
      <c r="E1600" s="85"/>
      <c r="F1600" s="83"/>
      <c r="G1600" s="86"/>
    </row>
    <row r="1601" spans="1:7" ht="17">
      <c r="A1601" s="77" t="str">
        <f>'Initiative Basics'!C21</f>
        <v>S</v>
      </c>
      <c r="B1601" s="96"/>
      <c r="C1601" s="97"/>
      <c r="D1601" s="98"/>
      <c r="E1601" s="98"/>
      <c r="F1601" s="96"/>
      <c r="G1601" s="99"/>
    </row>
    <row r="1602" spans="1:7" ht="17">
      <c r="A1602" s="82" t="str">
        <f>'Initiative Basics'!C22</f>
        <v>T</v>
      </c>
      <c r="B1602" s="83"/>
      <c r="C1602" s="84"/>
      <c r="D1602" s="85"/>
      <c r="E1602" s="85"/>
      <c r="F1602" s="83"/>
      <c r="G1602" s="86"/>
    </row>
    <row r="1603" spans="1:7" ht="17">
      <c r="A1603" s="77" t="str">
        <f>'Initiative Basics'!C23</f>
        <v>U</v>
      </c>
      <c r="B1603" s="96"/>
      <c r="C1603" s="97"/>
      <c r="D1603" s="98"/>
      <c r="E1603" s="98"/>
      <c r="F1603" s="96"/>
      <c r="G1603" s="99"/>
    </row>
    <row r="1604" spans="1:7" ht="17">
      <c r="A1604" s="82" t="str">
        <f>'Initiative Basics'!C24</f>
        <v>V</v>
      </c>
      <c r="B1604" s="83"/>
      <c r="C1604" s="84"/>
      <c r="D1604" s="85"/>
      <c r="E1604" s="85"/>
      <c r="F1604" s="83"/>
      <c r="G1604" s="86"/>
    </row>
    <row r="1605" spans="1:7" ht="17">
      <c r="A1605" s="77" t="str">
        <f>'Initiative Basics'!C25</f>
        <v>W</v>
      </c>
      <c r="B1605" s="96"/>
      <c r="C1605" s="97"/>
      <c r="D1605" s="98"/>
      <c r="E1605" s="98"/>
      <c r="F1605" s="96"/>
      <c r="G1605" s="99"/>
    </row>
    <row r="1606" spans="1:7" ht="17">
      <c r="A1606" s="82" t="str">
        <f>'Initiative Basics'!C26</f>
        <v>X</v>
      </c>
      <c r="B1606" s="83"/>
      <c r="C1606" s="84"/>
      <c r="D1606" s="85"/>
      <c r="E1606" s="85"/>
      <c r="F1606" s="83"/>
      <c r="G1606" s="86"/>
    </row>
    <row r="1607" spans="1:7" ht="17">
      <c r="A1607" s="77" t="str">
        <f>'Initiative Basics'!C27</f>
        <v>Y</v>
      </c>
      <c r="B1607" s="96"/>
      <c r="C1607" s="97"/>
      <c r="D1607" s="98"/>
      <c r="E1607" s="98"/>
      <c r="F1607" s="96"/>
      <c r="G1607" s="99"/>
    </row>
    <row r="1608" spans="1:7" ht="17">
      <c r="A1608" s="82" t="str">
        <f>'Initiative Basics'!C28</f>
        <v>Z</v>
      </c>
      <c r="B1608" s="83"/>
      <c r="C1608" s="84"/>
      <c r="D1608" s="85"/>
      <c r="E1608" s="85"/>
      <c r="F1608" s="83"/>
      <c r="G1608" s="86"/>
    </row>
    <row r="1609" spans="1:7" ht="17">
      <c r="A1609" s="77">
        <f>'Initiative Basics'!C29</f>
        <v>0</v>
      </c>
      <c r="B1609" s="96"/>
      <c r="C1609" s="97"/>
      <c r="D1609" s="98"/>
      <c r="E1609" s="98"/>
      <c r="F1609" s="96"/>
      <c r="G1609" s="99"/>
    </row>
    <row r="1610" spans="1:7" ht="17">
      <c r="A1610" s="82">
        <f>'Initiative Basics'!C30</f>
        <v>0</v>
      </c>
      <c r="B1610" s="83"/>
      <c r="C1610" s="84"/>
      <c r="D1610" s="85"/>
      <c r="E1610" s="85"/>
      <c r="F1610" s="83"/>
      <c r="G1610" s="86"/>
    </row>
    <row r="1611" spans="1:7" ht="17">
      <c r="A1611" s="77">
        <f>'Initiative Basics'!C31</f>
        <v>0</v>
      </c>
      <c r="B1611" s="96"/>
      <c r="C1611" s="97"/>
      <c r="D1611" s="98"/>
      <c r="E1611" s="98"/>
      <c r="F1611" s="96"/>
      <c r="G1611" s="99"/>
    </row>
    <row r="1612" spans="1:7" ht="17">
      <c r="A1612" s="82">
        <f>'Initiative Basics'!C32</f>
        <v>0</v>
      </c>
      <c r="B1612" s="83"/>
      <c r="C1612" s="84"/>
      <c r="D1612" s="85"/>
      <c r="E1612" s="85"/>
      <c r="F1612" s="83"/>
      <c r="G1612" s="86"/>
    </row>
    <row r="1613" spans="1:7" ht="17">
      <c r="A1613" s="77">
        <f>'Initiative Basics'!C33</f>
        <v>0</v>
      </c>
      <c r="B1613" s="96"/>
      <c r="C1613" s="97"/>
      <c r="D1613" s="98"/>
      <c r="E1613" s="98"/>
      <c r="F1613" s="96"/>
      <c r="G1613" s="99"/>
    </row>
    <row r="1614" spans="1:7" ht="17">
      <c r="A1614" s="82">
        <f>'Initiative Basics'!C34</f>
        <v>0</v>
      </c>
      <c r="B1614" s="83"/>
      <c r="C1614" s="84"/>
      <c r="D1614" s="85"/>
      <c r="E1614" s="85"/>
      <c r="F1614" s="83"/>
      <c r="G1614" s="86"/>
    </row>
    <row r="1615" spans="1:7" ht="17">
      <c r="A1615" s="77">
        <f>'Initiative Basics'!C35</f>
        <v>0</v>
      </c>
      <c r="B1615" s="96"/>
      <c r="C1615" s="97"/>
      <c r="D1615" s="98"/>
      <c r="E1615" s="98"/>
      <c r="F1615" s="96"/>
      <c r="G1615" s="99"/>
    </row>
    <row r="1616" spans="1:7" ht="17">
      <c r="A1616" s="82">
        <f>'Initiative Basics'!C36</f>
        <v>0</v>
      </c>
      <c r="B1616" s="83"/>
      <c r="C1616" s="84"/>
      <c r="D1616" s="85"/>
      <c r="E1616" s="85"/>
      <c r="F1616" s="83"/>
      <c r="G1616" s="86"/>
    </row>
    <row r="1617" spans="1:7" ht="17">
      <c r="A1617" s="77">
        <f>'Initiative Basics'!C37</f>
        <v>0</v>
      </c>
      <c r="B1617" s="96"/>
      <c r="C1617" s="97"/>
      <c r="D1617" s="98"/>
      <c r="E1617" s="98"/>
      <c r="F1617" s="96"/>
      <c r="G1617" s="99"/>
    </row>
    <row r="1618" spans="1:7" ht="17">
      <c r="A1618" s="82">
        <f>'Initiative Basics'!C38</f>
        <v>0</v>
      </c>
      <c r="B1618" s="83"/>
      <c r="C1618" s="84"/>
      <c r="D1618" s="85"/>
      <c r="E1618" s="85"/>
      <c r="F1618" s="83"/>
      <c r="G1618" s="86"/>
    </row>
    <row r="1619" spans="1:7" ht="17">
      <c r="A1619" s="77">
        <f>'Initiative Basics'!C39</f>
        <v>0</v>
      </c>
      <c r="B1619" s="96"/>
      <c r="C1619" s="97"/>
      <c r="D1619" s="98"/>
      <c r="E1619" s="98"/>
      <c r="F1619" s="96"/>
      <c r="G1619" s="99"/>
    </row>
    <row r="1620" spans="1:7" ht="17">
      <c r="A1620" s="82">
        <f>'Initiative Basics'!C40</f>
        <v>0</v>
      </c>
      <c r="B1620" s="83"/>
      <c r="C1620" s="84"/>
      <c r="D1620" s="85"/>
      <c r="E1620" s="85"/>
      <c r="F1620" s="83"/>
      <c r="G1620" s="86"/>
    </row>
    <row r="1621" spans="1:7" ht="17">
      <c r="A1621" s="77">
        <f>'Initiative Basics'!C41</f>
        <v>0</v>
      </c>
      <c r="B1621" s="96"/>
      <c r="C1621" s="97"/>
      <c r="D1621" s="98"/>
      <c r="E1621" s="98"/>
      <c r="F1621" s="96"/>
      <c r="G1621" s="99"/>
    </row>
    <row r="1622" spans="1:7" ht="17">
      <c r="A1622" s="82">
        <f>'Initiative Basics'!C42</f>
        <v>0</v>
      </c>
      <c r="B1622" s="83"/>
      <c r="C1622" s="84"/>
      <c r="D1622" s="85"/>
      <c r="E1622" s="85"/>
      <c r="F1622" s="83"/>
      <c r="G1622" s="86"/>
    </row>
    <row r="1623" spans="1:7" ht="18" thickBot="1">
      <c r="A1623" s="72" t="s">
        <v>11</v>
      </c>
      <c r="B1623" s="73">
        <f t="shared" ref="B1623:G1623" si="47">SUM(B1583:B1622)</f>
        <v>0</v>
      </c>
      <c r="C1623" s="74">
        <f t="shared" si="47"/>
        <v>0</v>
      </c>
      <c r="D1623" s="115">
        <f t="shared" si="47"/>
        <v>0</v>
      </c>
      <c r="E1623" s="115">
        <f t="shared" si="47"/>
        <v>0</v>
      </c>
      <c r="F1623" s="108">
        <f t="shared" si="47"/>
        <v>0</v>
      </c>
      <c r="G1623" s="109">
        <f t="shared" si="47"/>
        <v>0</v>
      </c>
    </row>
    <row r="1624" spans="1:7" ht="19" thickTop="1" thickBot="1">
      <c r="A1624" s="75" t="s">
        <v>9</v>
      </c>
      <c r="B1624" s="217">
        <f>SUM(B1583:C1622)</f>
        <v>0</v>
      </c>
      <c r="C1624" s="218"/>
      <c r="D1624" s="219">
        <f>SUM(D1583:E1622)</f>
        <v>0</v>
      </c>
      <c r="E1624" s="219"/>
      <c r="F1624" s="220">
        <f>SUM(F1583:G1622)</f>
        <v>0</v>
      </c>
      <c r="G1624" s="221"/>
    </row>
    <row r="1625" spans="1:7" ht="18" thickBot="1">
      <c r="A1625" s="103"/>
      <c r="B1625" s="104"/>
      <c r="C1625" s="104"/>
      <c r="D1625" s="105"/>
      <c r="E1625" s="103"/>
      <c r="F1625" s="103"/>
      <c r="G1625" s="103"/>
    </row>
    <row r="1626" spans="1:7" ht="17">
      <c r="A1626" s="76" t="s">
        <v>98</v>
      </c>
      <c r="B1626" s="222">
        <f>'Initiative Basics'!A38</f>
        <v>0</v>
      </c>
      <c r="C1626" s="223"/>
      <c r="D1626" s="223"/>
      <c r="E1626" s="223"/>
      <c r="F1626" s="223"/>
      <c r="G1626" s="224"/>
    </row>
    <row r="1627" spans="1:7" ht="17">
      <c r="A1627" s="210" t="s">
        <v>2</v>
      </c>
      <c r="B1627" s="212" t="s">
        <v>104</v>
      </c>
      <c r="C1627" s="213"/>
      <c r="D1627" s="214" t="s">
        <v>105</v>
      </c>
      <c r="E1627" s="214"/>
      <c r="F1627" s="215" t="s">
        <v>106</v>
      </c>
      <c r="G1627" s="216"/>
    </row>
    <row r="1628" spans="1:7" ht="18">
      <c r="A1628" s="211"/>
      <c r="B1628" s="49" t="s">
        <v>7</v>
      </c>
      <c r="C1628" s="50" t="s">
        <v>4</v>
      </c>
      <c r="D1628" s="116" t="s">
        <v>8</v>
      </c>
      <c r="E1628" s="116" t="s">
        <v>4</v>
      </c>
      <c r="F1628" s="106" t="s">
        <v>8</v>
      </c>
      <c r="G1628" s="107" t="s">
        <v>4</v>
      </c>
    </row>
    <row r="1629" spans="1:7" ht="17">
      <c r="A1629" s="77" t="str">
        <f>'Initiative Basics'!C3</f>
        <v>A</v>
      </c>
      <c r="B1629" s="78"/>
      <c r="C1629" s="79"/>
      <c r="D1629" s="93"/>
      <c r="E1629" s="93"/>
      <c r="F1629" s="94"/>
      <c r="G1629" s="95"/>
    </row>
    <row r="1630" spans="1:7" ht="17">
      <c r="A1630" s="82" t="str">
        <f>'Initiative Basics'!C4</f>
        <v>B</v>
      </c>
      <c r="B1630" s="83"/>
      <c r="C1630" s="84"/>
      <c r="D1630" s="85"/>
      <c r="E1630" s="85"/>
      <c r="F1630" s="83"/>
      <c r="G1630" s="86"/>
    </row>
    <row r="1631" spans="1:7" ht="17">
      <c r="A1631" s="77" t="str">
        <f>'Initiative Basics'!C5</f>
        <v>C</v>
      </c>
      <c r="B1631" s="96"/>
      <c r="C1631" s="97"/>
      <c r="D1631" s="98"/>
      <c r="E1631" s="98"/>
      <c r="F1631" s="96"/>
      <c r="G1631" s="99"/>
    </row>
    <row r="1632" spans="1:7" ht="17">
      <c r="A1632" s="82" t="str">
        <f>'Initiative Basics'!C6</f>
        <v>D</v>
      </c>
      <c r="B1632" s="83"/>
      <c r="C1632" s="84"/>
      <c r="D1632" s="85"/>
      <c r="E1632" s="85"/>
      <c r="F1632" s="83"/>
      <c r="G1632" s="86"/>
    </row>
    <row r="1633" spans="1:7" ht="17">
      <c r="A1633" s="77" t="str">
        <f>'Initiative Basics'!C7</f>
        <v>E</v>
      </c>
      <c r="B1633" s="96"/>
      <c r="C1633" s="97"/>
      <c r="D1633" s="98"/>
      <c r="E1633" s="98"/>
      <c r="F1633" s="96"/>
      <c r="G1633" s="99"/>
    </row>
    <row r="1634" spans="1:7" ht="17">
      <c r="A1634" s="82" t="str">
        <f>'Initiative Basics'!C8</f>
        <v>F</v>
      </c>
      <c r="B1634" s="83"/>
      <c r="C1634" s="84"/>
      <c r="D1634" s="85"/>
      <c r="E1634" s="85"/>
      <c r="F1634" s="83"/>
      <c r="G1634" s="86"/>
    </row>
    <row r="1635" spans="1:7" ht="17">
      <c r="A1635" s="77" t="str">
        <f>'Initiative Basics'!C9</f>
        <v>G</v>
      </c>
      <c r="B1635" s="96"/>
      <c r="C1635" s="97"/>
      <c r="D1635" s="98"/>
      <c r="E1635" s="98"/>
      <c r="F1635" s="96"/>
      <c r="G1635" s="99"/>
    </row>
    <row r="1636" spans="1:7" ht="17">
      <c r="A1636" s="82" t="str">
        <f>'Initiative Basics'!C10</f>
        <v>H</v>
      </c>
      <c r="B1636" s="83"/>
      <c r="C1636" s="84"/>
      <c r="D1636" s="85"/>
      <c r="E1636" s="85"/>
      <c r="F1636" s="83"/>
      <c r="G1636" s="86"/>
    </row>
    <row r="1637" spans="1:7" ht="17">
      <c r="A1637" s="77" t="str">
        <f>'Initiative Basics'!C11</f>
        <v>I</v>
      </c>
      <c r="B1637" s="96"/>
      <c r="C1637" s="97"/>
      <c r="D1637" s="98"/>
      <c r="E1637" s="98"/>
      <c r="F1637" s="96"/>
      <c r="G1637" s="99"/>
    </row>
    <row r="1638" spans="1:7" ht="17">
      <c r="A1638" s="82" t="str">
        <f>'Initiative Basics'!C12</f>
        <v>J</v>
      </c>
      <c r="B1638" s="83"/>
      <c r="C1638" s="84"/>
      <c r="D1638" s="85"/>
      <c r="E1638" s="85"/>
      <c r="F1638" s="83"/>
      <c r="G1638" s="86"/>
    </row>
    <row r="1639" spans="1:7" ht="17">
      <c r="A1639" s="77" t="str">
        <f>'Initiative Basics'!C13</f>
        <v>K</v>
      </c>
      <c r="B1639" s="96"/>
      <c r="C1639" s="97"/>
      <c r="D1639" s="98"/>
      <c r="E1639" s="98"/>
      <c r="F1639" s="96"/>
      <c r="G1639" s="99"/>
    </row>
    <row r="1640" spans="1:7" ht="17">
      <c r="A1640" s="82" t="str">
        <f>'Initiative Basics'!C14</f>
        <v>L</v>
      </c>
      <c r="B1640" s="83"/>
      <c r="C1640" s="84"/>
      <c r="D1640" s="85"/>
      <c r="E1640" s="85"/>
      <c r="F1640" s="83"/>
      <c r="G1640" s="86"/>
    </row>
    <row r="1641" spans="1:7" ht="17">
      <c r="A1641" s="77" t="str">
        <f>'Initiative Basics'!C15</f>
        <v>M</v>
      </c>
      <c r="B1641" s="96"/>
      <c r="C1641" s="97"/>
      <c r="D1641" s="98"/>
      <c r="E1641" s="98"/>
      <c r="F1641" s="96"/>
      <c r="G1641" s="99"/>
    </row>
    <row r="1642" spans="1:7" ht="17">
      <c r="A1642" s="82" t="str">
        <f>'Initiative Basics'!C16</f>
        <v>N</v>
      </c>
      <c r="B1642" s="83"/>
      <c r="C1642" s="84"/>
      <c r="D1642" s="85"/>
      <c r="E1642" s="85"/>
      <c r="F1642" s="83"/>
      <c r="G1642" s="86"/>
    </row>
    <row r="1643" spans="1:7" ht="17">
      <c r="A1643" s="77" t="str">
        <f>'Initiative Basics'!C17</f>
        <v>O</v>
      </c>
      <c r="B1643" s="96"/>
      <c r="C1643" s="97"/>
      <c r="D1643" s="98"/>
      <c r="E1643" s="98"/>
      <c r="F1643" s="96"/>
      <c r="G1643" s="99"/>
    </row>
    <row r="1644" spans="1:7" ht="17">
      <c r="A1644" s="82" t="str">
        <f>'Initiative Basics'!C18</f>
        <v>P</v>
      </c>
      <c r="B1644" s="83"/>
      <c r="C1644" s="84"/>
      <c r="D1644" s="85"/>
      <c r="E1644" s="85"/>
      <c r="F1644" s="83"/>
      <c r="G1644" s="86"/>
    </row>
    <row r="1645" spans="1:7" ht="17">
      <c r="A1645" s="77" t="str">
        <f>'Initiative Basics'!C19</f>
        <v>Q</v>
      </c>
      <c r="B1645" s="96"/>
      <c r="C1645" s="97"/>
      <c r="D1645" s="98"/>
      <c r="E1645" s="98"/>
      <c r="F1645" s="96"/>
      <c r="G1645" s="99"/>
    </row>
    <row r="1646" spans="1:7" ht="17">
      <c r="A1646" s="82" t="str">
        <f>'Initiative Basics'!C20</f>
        <v>R</v>
      </c>
      <c r="B1646" s="83"/>
      <c r="C1646" s="84"/>
      <c r="D1646" s="85"/>
      <c r="E1646" s="85"/>
      <c r="F1646" s="83"/>
      <c r="G1646" s="86"/>
    </row>
    <row r="1647" spans="1:7" ht="17">
      <c r="A1647" s="77" t="str">
        <f>'Initiative Basics'!C21</f>
        <v>S</v>
      </c>
      <c r="B1647" s="96"/>
      <c r="C1647" s="97"/>
      <c r="D1647" s="98"/>
      <c r="E1647" s="98"/>
      <c r="F1647" s="96"/>
      <c r="G1647" s="99"/>
    </row>
    <row r="1648" spans="1:7" ht="17">
      <c r="A1648" s="82" t="str">
        <f>'Initiative Basics'!C22</f>
        <v>T</v>
      </c>
      <c r="B1648" s="83"/>
      <c r="C1648" s="84"/>
      <c r="D1648" s="85"/>
      <c r="E1648" s="85"/>
      <c r="F1648" s="83"/>
      <c r="G1648" s="86"/>
    </row>
    <row r="1649" spans="1:7" ht="17">
      <c r="A1649" s="77" t="str">
        <f>'Initiative Basics'!C23</f>
        <v>U</v>
      </c>
      <c r="B1649" s="96"/>
      <c r="C1649" s="97"/>
      <c r="D1649" s="98"/>
      <c r="E1649" s="98"/>
      <c r="F1649" s="96"/>
      <c r="G1649" s="99"/>
    </row>
    <row r="1650" spans="1:7" ht="17">
      <c r="A1650" s="82" t="str">
        <f>'Initiative Basics'!C24</f>
        <v>V</v>
      </c>
      <c r="B1650" s="83"/>
      <c r="C1650" s="84"/>
      <c r="D1650" s="85"/>
      <c r="E1650" s="85"/>
      <c r="F1650" s="83"/>
      <c r="G1650" s="86"/>
    </row>
    <row r="1651" spans="1:7" ht="17">
      <c r="A1651" s="77" t="str">
        <f>'Initiative Basics'!C25</f>
        <v>W</v>
      </c>
      <c r="B1651" s="96"/>
      <c r="C1651" s="97"/>
      <c r="D1651" s="98"/>
      <c r="E1651" s="98"/>
      <c r="F1651" s="96"/>
      <c r="G1651" s="99"/>
    </row>
    <row r="1652" spans="1:7" ht="17">
      <c r="A1652" s="82" t="str">
        <f>'Initiative Basics'!C26</f>
        <v>X</v>
      </c>
      <c r="B1652" s="83"/>
      <c r="C1652" s="84"/>
      <c r="D1652" s="85"/>
      <c r="E1652" s="85"/>
      <c r="F1652" s="83"/>
      <c r="G1652" s="86"/>
    </row>
    <row r="1653" spans="1:7" ht="17">
      <c r="A1653" s="77" t="str">
        <f>'Initiative Basics'!C27</f>
        <v>Y</v>
      </c>
      <c r="B1653" s="96"/>
      <c r="C1653" s="97"/>
      <c r="D1653" s="98"/>
      <c r="E1653" s="98"/>
      <c r="F1653" s="96"/>
      <c r="G1653" s="99"/>
    </row>
    <row r="1654" spans="1:7" ht="17">
      <c r="A1654" s="82" t="str">
        <f>'Initiative Basics'!C28</f>
        <v>Z</v>
      </c>
      <c r="B1654" s="83"/>
      <c r="C1654" s="84"/>
      <c r="D1654" s="85"/>
      <c r="E1654" s="85"/>
      <c r="F1654" s="83"/>
      <c r="G1654" s="86"/>
    </row>
    <row r="1655" spans="1:7" ht="17">
      <c r="A1655" s="77">
        <f>'Initiative Basics'!C29</f>
        <v>0</v>
      </c>
      <c r="B1655" s="96"/>
      <c r="C1655" s="97"/>
      <c r="D1655" s="98"/>
      <c r="E1655" s="98"/>
      <c r="F1655" s="96"/>
      <c r="G1655" s="99"/>
    </row>
    <row r="1656" spans="1:7" ht="17">
      <c r="A1656" s="82">
        <f>'Initiative Basics'!C30</f>
        <v>0</v>
      </c>
      <c r="B1656" s="83"/>
      <c r="C1656" s="84"/>
      <c r="D1656" s="85"/>
      <c r="E1656" s="85"/>
      <c r="F1656" s="83"/>
      <c r="G1656" s="86"/>
    </row>
    <row r="1657" spans="1:7" ht="17">
      <c r="A1657" s="77">
        <f>'Initiative Basics'!C31</f>
        <v>0</v>
      </c>
      <c r="B1657" s="96"/>
      <c r="C1657" s="97"/>
      <c r="D1657" s="98"/>
      <c r="E1657" s="98"/>
      <c r="F1657" s="96"/>
      <c r="G1657" s="99"/>
    </row>
    <row r="1658" spans="1:7" ht="17">
      <c r="A1658" s="82">
        <f>'Initiative Basics'!C32</f>
        <v>0</v>
      </c>
      <c r="B1658" s="83"/>
      <c r="C1658" s="84"/>
      <c r="D1658" s="85"/>
      <c r="E1658" s="85"/>
      <c r="F1658" s="83"/>
      <c r="G1658" s="86"/>
    </row>
    <row r="1659" spans="1:7" ht="17">
      <c r="A1659" s="77">
        <f>'Initiative Basics'!C33</f>
        <v>0</v>
      </c>
      <c r="B1659" s="96"/>
      <c r="C1659" s="97"/>
      <c r="D1659" s="98"/>
      <c r="E1659" s="98"/>
      <c r="F1659" s="96"/>
      <c r="G1659" s="99"/>
    </row>
    <row r="1660" spans="1:7" ht="17">
      <c r="A1660" s="82">
        <f>'Initiative Basics'!C34</f>
        <v>0</v>
      </c>
      <c r="B1660" s="83"/>
      <c r="C1660" s="84"/>
      <c r="D1660" s="85"/>
      <c r="E1660" s="85"/>
      <c r="F1660" s="83"/>
      <c r="G1660" s="86"/>
    </row>
    <row r="1661" spans="1:7" ht="17">
      <c r="A1661" s="77">
        <f>'Initiative Basics'!C35</f>
        <v>0</v>
      </c>
      <c r="B1661" s="96"/>
      <c r="C1661" s="97"/>
      <c r="D1661" s="98"/>
      <c r="E1661" s="98"/>
      <c r="F1661" s="96"/>
      <c r="G1661" s="99"/>
    </row>
    <row r="1662" spans="1:7" ht="17">
      <c r="A1662" s="82">
        <f>'Initiative Basics'!C36</f>
        <v>0</v>
      </c>
      <c r="B1662" s="83"/>
      <c r="C1662" s="84"/>
      <c r="D1662" s="85"/>
      <c r="E1662" s="85"/>
      <c r="F1662" s="83"/>
      <c r="G1662" s="86"/>
    </row>
    <row r="1663" spans="1:7" ht="17">
      <c r="A1663" s="77">
        <f>'Initiative Basics'!C37</f>
        <v>0</v>
      </c>
      <c r="B1663" s="96"/>
      <c r="C1663" s="97"/>
      <c r="D1663" s="98"/>
      <c r="E1663" s="98"/>
      <c r="F1663" s="96"/>
      <c r="G1663" s="99"/>
    </row>
    <row r="1664" spans="1:7" ht="17">
      <c r="A1664" s="82">
        <f>'Initiative Basics'!C38</f>
        <v>0</v>
      </c>
      <c r="B1664" s="83"/>
      <c r="C1664" s="84"/>
      <c r="D1664" s="85"/>
      <c r="E1664" s="85"/>
      <c r="F1664" s="83"/>
      <c r="G1664" s="86"/>
    </row>
    <row r="1665" spans="1:7" ht="17">
      <c r="A1665" s="77">
        <f>'Initiative Basics'!C39</f>
        <v>0</v>
      </c>
      <c r="B1665" s="96"/>
      <c r="C1665" s="97"/>
      <c r="D1665" s="98"/>
      <c r="E1665" s="98"/>
      <c r="F1665" s="96"/>
      <c r="G1665" s="99"/>
    </row>
    <row r="1666" spans="1:7" ht="17">
      <c r="A1666" s="82">
        <f>'Initiative Basics'!C40</f>
        <v>0</v>
      </c>
      <c r="B1666" s="83"/>
      <c r="C1666" s="84"/>
      <c r="D1666" s="85"/>
      <c r="E1666" s="85"/>
      <c r="F1666" s="83"/>
      <c r="G1666" s="86"/>
    </row>
    <row r="1667" spans="1:7" ht="17">
      <c r="A1667" s="77">
        <f>'Initiative Basics'!C41</f>
        <v>0</v>
      </c>
      <c r="B1667" s="96"/>
      <c r="C1667" s="97"/>
      <c r="D1667" s="98"/>
      <c r="E1667" s="98"/>
      <c r="F1667" s="96"/>
      <c r="G1667" s="99"/>
    </row>
    <row r="1668" spans="1:7" ht="17">
      <c r="A1668" s="82">
        <f>'Initiative Basics'!C42</f>
        <v>0</v>
      </c>
      <c r="B1668" s="83"/>
      <c r="C1668" s="84"/>
      <c r="D1668" s="85"/>
      <c r="E1668" s="85"/>
      <c r="F1668" s="83"/>
      <c r="G1668" s="86"/>
    </row>
    <row r="1669" spans="1:7" ht="18" thickBot="1">
      <c r="A1669" s="72" t="s">
        <v>11</v>
      </c>
      <c r="B1669" s="73">
        <f t="shared" ref="B1669:G1669" si="48">SUM(B1629:B1668)</f>
        <v>0</v>
      </c>
      <c r="C1669" s="74">
        <f t="shared" si="48"/>
        <v>0</v>
      </c>
      <c r="D1669" s="115">
        <f t="shared" si="48"/>
        <v>0</v>
      </c>
      <c r="E1669" s="115">
        <f t="shared" si="48"/>
        <v>0</v>
      </c>
      <c r="F1669" s="108">
        <f t="shared" si="48"/>
        <v>0</v>
      </c>
      <c r="G1669" s="109">
        <f t="shared" si="48"/>
        <v>0</v>
      </c>
    </row>
    <row r="1670" spans="1:7" ht="19" thickTop="1" thickBot="1">
      <c r="A1670" s="75" t="s">
        <v>9</v>
      </c>
      <c r="B1670" s="217">
        <f>SUM(B1629:C1668)</f>
        <v>0</v>
      </c>
      <c r="C1670" s="218"/>
      <c r="D1670" s="219">
        <f>SUM(D1629:E1668)</f>
        <v>0</v>
      </c>
      <c r="E1670" s="219"/>
      <c r="F1670" s="220">
        <f>SUM(F1629:G1668)</f>
        <v>0</v>
      </c>
      <c r="G1670" s="221"/>
    </row>
    <row r="1671" spans="1:7" ht="18" thickBot="1">
      <c r="A1671" s="103"/>
      <c r="B1671" s="104"/>
      <c r="C1671" s="104"/>
      <c r="D1671" s="105"/>
      <c r="E1671" s="103"/>
      <c r="F1671" s="103"/>
      <c r="G1671" s="103"/>
    </row>
    <row r="1672" spans="1:7" ht="17">
      <c r="A1672" s="76" t="s">
        <v>99</v>
      </c>
      <c r="B1672" s="222">
        <f>'Initiative Basics'!A39</f>
        <v>0</v>
      </c>
      <c r="C1672" s="223"/>
      <c r="D1672" s="223"/>
      <c r="E1672" s="223"/>
      <c r="F1672" s="223"/>
      <c r="G1672" s="224"/>
    </row>
    <row r="1673" spans="1:7" ht="17">
      <c r="A1673" s="210" t="s">
        <v>2</v>
      </c>
      <c r="B1673" s="212" t="s">
        <v>104</v>
      </c>
      <c r="C1673" s="213"/>
      <c r="D1673" s="214" t="s">
        <v>105</v>
      </c>
      <c r="E1673" s="214"/>
      <c r="F1673" s="215" t="s">
        <v>106</v>
      </c>
      <c r="G1673" s="216"/>
    </row>
    <row r="1674" spans="1:7" ht="18">
      <c r="A1674" s="211"/>
      <c r="B1674" s="49" t="s">
        <v>7</v>
      </c>
      <c r="C1674" s="50" t="s">
        <v>4</v>
      </c>
      <c r="D1674" s="116" t="s">
        <v>8</v>
      </c>
      <c r="E1674" s="116" t="s">
        <v>4</v>
      </c>
      <c r="F1674" s="106" t="s">
        <v>8</v>
      </c>
      <c r="G1674" s="107" t="s">
        <v>4</v>
      </c>
    </row>
    <row r="1675" spans="1:7" ht="17">
      <c r="A1675" s="77" t="str">
        <f>'Initiative Basics'!C3</f>
        <v>A</v>
      </c>
      <c r="B1675" s="78"/>
      <c r="C1675" s="79"/>
      <c r="D1675" s="93"/>
      <c r="E1675" s="93"/>
      <c r="F1675" s="94"/>
      <c r="G1675" s="95"/>
    </row>
    <row r="1676" spans="1:7" ht="17">
      <c r="A1676" s="82" t="str">
        <f>'Initiative Basics'!C4</f>
        <v>B</v>
      </c>
      <c r="B1676" s="83"/>
      <c r="C1676" s="84"/>
      <c r="D1676" s="85"/>
      <c r="E1676" s="85"/>
      <c r="F1676" s="83"/>
      <c r="G1676" s="86"/>
    </row>
    <row r="1677" spans="1:7" ht="17">
      <c r="A1677" s="77" t="str">
        <f>'Initiative Basics'!C5</f>
        <v>C</v>
      </c>
      <c r="B1677" s="96"/>
      <c r="C1677" s="97"/>
      <c r="D1677" s="98"/>
      <c r="E1677" s="98"/>
      <c r="F1677" s="96"/>
      <c r="G1677" s="99"/>
    </row>
    <row r="1678" spans="1:7" ht="17">
      <c r="A1678" s="82" t="str">
        <f>'Initiative Basics'!C6</f>
        <v>D</v>
      </c>
      <c r="B1678" s="83"/>
      <c r="C1678" s="84"/>
      <c r="D1678" s="85"/>
      <c r="E1678" s="85"/>
      <c r="F1678" s="83"/>
      <c r="G1678" s="86"/>
    </row>
    <row r="1679" spans="1:7" ht="17">
      <c r="A1679" s="77" t="str">
        <f>'Initiative Basics'!C7</f>
        <v>E</v>
      </c>
      <c r="B1679" s="96"/>
      <c r="C1679" s="97"/>
      <c r="D1679" s="98"/>
      <c r="E1679" s="98"/>
      <c r="F1679" s="96"/>
      <c r="G1679" s="99"/>
    </row>
    <row r="1680" spans="1:7" ht="17">
      <c r="A1680" s="82" t="str">
        <f>'Initiative Basics'!C8</f>
        <v>F</v>
      </c>
      <c r="B1680" s="83"/>
      <c r="C1680" s="84"/>
      <c r="D1680" s="85"/>
      <c r="E1680" s="85"/>
      <c r="F1680" s="83"/>
      <c r="G1680" s="86"/>
    </row>
    <row r="1681" spans="1:7" ht="17">
      <c r="A1681" s="77" t="str">
        <f>'Initiative Basics'!C9</f>
        <v>G</v>
      </c>
      <c r="B1681" s="96"/>
      <c r="C1681" s="97"/>
      <c r="D1681" s="98"/>
      <c r="E1681" s="98"/>
      <c r="F1681" s="96"/>
      <c r="G1681" s="99"/>
    </row>
    <row r="1682" spans="1:7" ht="17">
      <c r="A1682" s="82" t="str">
        <f>'Initiative Basics'!C10</f>
        <v>H</v>
      </c>
      <c r="B1682" s="83"/>
      <c r="C1682" s="84"/>
      <c r="D1682" s="85"/>
      <c r="E1682" s="85"/>
      <c r="F1682" s="83"/>
      <c r="G1682" s="86"/>
    </row>
    <row r="1683" spans="1:7" ht="17">
      <c r="A1683" s="77" t="str">
        <f>'Initiative Basics'!C11</f>
        <v>I</v>
      </c>
      <c r="B1683" s="96"/>
      <c r="C1683" s="97"/>
      <c r="D1683" s="98"/>
      <c r="E1683" s="98"/>
      <c r="F1683" s="96"/>
      <c r="G1683" s="99"/>
    </row>
    <row r="1684" spans="1:7" ht="17">
      <c r="A1684" s="82" t="str">
        <f>'Initiative Basics'!C12</f>
        <v>J</v>
      </c>
      <c r="B1684" s="83"/>
      <c r="C1684" s="84"/>
      <c r="D1684" s="85"/>
      <c r="E1684" s="85"/>
      <c r="F1684" s="83"/>
      <c r="G1684" s="86"/>
    </row>
    <row r="1685" spans="1:7" ht="17">
      <c r="A1685" s="77" t="str">
        <f>'Initiative Basics'!C13</f>
        <v>K</v>
      </c>
      <c r="B1685" s="96"/>
      <c r="C1685" s="97"/>
      <c r="D1685" s="98"/>
      <c r="E1685" s="98"/>
      <c r="F1685" s="96"/>
      <c r="G1685" s="99"/>
    </row>
    <row r="1686" spans="1:7" ht="17">
      <c r="A1686" s="82" t="str">
        <f>'Initiative Basics'!C14</f>
        <v>L</v>
      </c>
      <c r="B1686" s="83"/>
      <c r="C1686" s="84"/>
      <c r="D1686" s="85"/>
      <c r="E1686" s="85"/>
      <c r="F1686" s="83"/>
      <c r="G1686" s="86"/>
    </row>
    <row r="1687" spans="1:7" ht="17">
      <c r="A1687" s="77" t="str">
        <f>'Initiative Basics'!C15</f>
        <v>M</v>
      </c>
      <c r="B1687" s="96"/>
      <c r="C1687" s="97"/>
      <c r="D1687" s="98"/>
      <c r="E1687" s="98"/>
      <c r="F1687" s="96"/>
      <c r="G1687" s="99"/>
    </row>
    <row r="1688" spans="1:7" ht="17">
      <c r="A1688" s="82" t="str">
        <f>'Initiative Basics'!C16</f>
        <v>N</v>
      </c>
      <c r="B1688" s="83"/>
      <c r="C1688" s="84"/>
      <c r="D1688" s="85"/>
      <c r="E1688" s="85"/>
      <c r="F1688" s="83"/>
      <c r="G1688" s="86"/>
    </row>
    <row r="1689" spans="1:7" ht="17">
      <c r="A1689" s="77" t="str">
        <f>'Initiative Basics'!C17</f>
        <v>O</v>
      </c>
      <c r="B1689" s="96"/>
      <c r="C1689" s="97"/>
      <c r="D1689" s="98"/>
      <c r="E1689" s="98"/>
      <c r="F1689" s="96"/>
      <c r="G1689" s="99"/>
    </row>
    <row r="1690" spans="1:7" ht="17">
      <c r="A1690" s="82" t="str">
        <f>'Initiative Basics'!C18</f>
        <v>P</v>
      </c>
      <c r="B1690" s="83"/>
      <c r="C1690" s="84"/>
      <c r="D1690" s="85"/>
      <c r="E1690" s="85"/>
      <c r="F1690" s="83"/>
      <c r="G1690" s="86"/>
    </row>
    <row r="1691" spans="1:7" ht="17">
      <c r="A1691" s="77" t="str">
        <f>'Initiative Basics'!C19</f>
        <v>Q</v>
      </c>
      <c r="B1691" s="96"/>
      <c r="C1691" s="97"/>
      <c r="D1691" s="98"/>
      <c r="E1691" s="98"/>
      <c r="F1691" s="96"/>
      <c r="G1691" s="99"/>
    </row>
    <row r="1692" spans="1:7" ht="17">
      <c r="A1692" s="82" t="str">
        <f>'Initiative Basics'!C20</f>
        <v>R</v>
      </c>
      <c r="B1692" s="83"/>
      <c r="C1692" s="84"/>
      <c r="D1692" s="85"/>
      <c r="E1692" s="85"/>
      <c r="F1692" s="83"/>
      <c r="G1692" s="86"/>
    </row>
    <row r="1693" spans="1:7" ht="17">
      <c r="A1693" s="77" t="str">
        <f>'Initiative Basics'!C21</f>
        <v>S</v>
      </c>
      <c r="B1693" s="96"/>
      <c r="C1693" s="97"/>
      <c r="D1693" s="98"/>
      <c r="E1693" s="98"/>
      <c r="F1693" s="96"/>
      <c r="G1693" s="99"/>
    </row>
    <row r="1694" spans="1:7" ht="17">
      <c r="A1694" s="82" t="str">
        <f>'Initiative Basics'!C22</f>
        <v>T</v>
      </c>
      <c r="B1694" s="83"/>
      <c r="C1694" s="84"/>
      <c r="D1694" s="85"/>
      <c r="E1694" s="85"/>
      <c r="F1694" s="83"/>
      <c r="G1694" s="86"/>
    </row>
    <row r="1695" spans="1:7" ht="17">
      <c r="A1695" s="77" t="str">
        <f>'Initiative Basics'!C23</f>
        <v>U</v>
      </c>
      <c r="B1695" s="96"/>
      <c r="C1695" s="97"/>
      <c r="D1695" s="98"/>
      <c r="E1695" s="98"/>
      <c r="F1695" s="96"/>
      <c r="G1695" s="99"/>
    </row>
    <row r="1696" spans="1:7" ht="17">
      <c r="A1696" s="82" t="str">
        <f>'Initiative Basics'!C24</f>
        <v>V</v>
      </c>
      <c r="B1696" s="83"/>
      <c r="C1696" s="84"/>
      <c r="D1696" s="85"/>
      <c r="E1696" s="85"/>
      <c r="F1696" s="83"/>
      <c r="G1696" s="86"/>
    </row>
    <row r="1697" spans="1:7" ht="17">
      <c r="A1697" s="77" t="str">
        <f>'Initiative Basics'!C25</f>
        <v>W</v>
      </c>
      <c r="B1697" s="96"/>
      <c r="C1697" s="97"/>
      <c r="D1697" s="98"/>
      <c r="E1697" s="98"/>
      <c r="F1697" s="96"/>
      <c r="G1697" s="99"/>
    </row>
    <row r="1698" spans="1:7" ht="17">
      <c r="A1698" s="82" t="str">
        <f>'Initiative Basics'!C26</f>
        <v>X</v>
      </c>
      <c r="B1698" s="83"/>
      <c r="C1698" s="84"/>
      <c r="D1698" s="85"/>
      <c r="E1698" s="85"/>
      <c r="F1698" s="83"/>
      <c r="G1698" s="86"/>
    </row>
    <row r="1699" spans="1:7" ht="17">
      <c r="A1699" s="77" t="str">
        <f>'Initiative Basics'!C27</f>
        <v>Y</v>
      </c>
      <c r="B1699" s="96"/>
      <c r="C1699" s="97"/>
      <c r="D1699" s="98"/>
      <c r="E1699" s="98"/>
      <c r="F1699" s="96"/>
      <c r="G1699" s="99"/>
    </row>
    <row r="1700" spans="1:7" ht="17">
      <c r="A1700" s="82" t="str">
        <f>'Initiative Basics'!C28</f>
        <v>Z</v>
      </c>
      <c r="B1700" s="83"/>
      <c r="C1700" s="84"/>
      <c r="D1700" s="85"/>
      <c r="E1700" s="85"/>
      <c r="F1700" s="83"/>
      <c r="G1700" s="86"/>
    </row>
    <row r="1701" spans="1:7" ht="17">
      <c r="A1701" s="77">
        <f>'Initiative Basics'!C29</f>
        <v>0</v>
      </c>
      <c r="B1701" s="96"/>
      <c r="C1701" s="97"/>
      <c r="D1701" s="98"/>
      <c r="E1701" s="98"/>
      <c r="F1701" s="96"/>
      <c r="G1701" s="99"/>
    </row>
    <row r="1702" spans="1:7" ht="17">
      <c r="A1702" s="82">
        <f>'Initiative Basics'!C30</f>
        <v>0</v>
      </c>
      <c r="B1702" s="83"/>
      <c r="C1702" s="84"/>
      <c r="D1702" s="85"/>
      <c r="E1702" s="85"/>
      <c r="F1702" s="83"/>
      <c r="G1702" s="86"/>
    </row>
    <row r="1703" spans="1:7" ht="17">
      <c r="A1703" s="77">
        <f>'Initiative Basics'!C31</f>
        <v>0</v>
      </c>
      <c r="B1703" s="96"/>
      <c r="C1703" s="97"/>
      <c r="D1703" s="98"/>
      <c r="E1703" s="98"/>
      <c r="F1703" s="96"/>
      <c r="G1703" s="99"/>
    </row>
    <row r="1704" spans="1:7" ht="17">
      <c r="A1704" s="82">
        <f>'Initiative Basics'!C32</f>
        <v>0</v>
      </c>
      <c r="B1704" s="83"/>
      <c r="C1704" s="84"/>
      <c r="D1704" s="85"/>
      <c r="E1704" s="85"/>
      <c r="F1704" s="83"/>
      <c r="G1704" s="86"/>
    </row>
    <row r="1705" spans="1:7" ht="17">
      <c r="A1705" s="77">
        <f>'Initiative Basics'!C33</f>
        <v>0</v>
      </c>
      <c r="B1705" s="96"/>
      <c r="C1705" s="97"/>
      <c r="D1705" s="98"/>
      <c r="E1705" s="98"/>
      <c r="F1705" s="96"/>
      <c r="G1705" s="99"/>
    </row>
    <row r="1706" spans="1:7" ht="17">
      <c r="A1706" s="82">
        <f>'Initiative Basics'!C34</f>
        <v>0</v>
      </c>
      <c r="B1706" s="83"/>
      <c r="C1706" s="84"/>
      <c r="D1706" s="85"/>
      <c r="E1706" s="85"/>
      <c r="F1706" s="83"/>
      <c r="G1706" s="86"/>
    </row>
    <row r="1707" spans="1:7" ht="17">
      <c r="A1707" s="77">
        <f>'Initiative Basics'!C35</f>
        <v>0</v>
      </c>
      <c r="B1707" s="96"/>
      <c r="C1707" s="97"/>
      <c r="D1707" s="98"/>
      <c r="E1707" s="98"/>
      <c r="F1707" s="96"/>
      <c r="G1707" s="99"/>
    </row>
    <row r="1708" spans="1:7" ht="17">
      <c r="A1708" s="82">
        <f>'Initiative Basics'!C36</f>
        <v>0</v>
      </c>
      <c r="B1708" s="83"/>
      <c r="C1708" s="84"/>
      <c r="D1708" s="85"/>
      <c r="E1708" s="85"/>
      <c r="F1708" s="83"/>
      <c r="G1708" s="86"/>
    </row>
    <row r="1709" spans="1:7" ht="17">
      <c r="A1709" s="77">
        <f>'Initiative Basics'!C37</f>
        <v>0</v>
      </c>
      <c r="B1709" s="96"/>
      <c r="C1709" s="97"/>
      <c r="D1709" s="98"/>
      <c r="E1709" s="98"/>
      <c r="F1709" s="96"/>
      <c r="G1709" s="99"/>
    </row>
    <row r="1710" spans="1:7" ht="17">
      <c r="A1710" s="82">
        <f>'Initiative Basics'!C38</f>
        <v>0</v>
      </c>
      <c r="B1710" s="83"/>
      <c r="C1710" s="84"/>
      <c r="D1710" s="85"/>
      <c r="E1710" s="85"/>
      <c r="F1710" s="83"/>
      <c r="G1710" s="86"/>
    </row>
    <row r="1711" spans="1:7" ht="17">
      <c r="A1711" s="77">
        <f>'Initiative Basics'!C39</f>
        <v>0</v>
      </c>
      <c r="B1711" s="96"/>
      <c r="C1711" s="97"/>
      <c r="D1711" s="98"/>
      <c r="E1711" s="98"/>
      <c r="F1711" s="96"/>
      <c r="G1711" s="99"/>
    </row>
    <row r="1712" spans="1:7" ht="17">
      <c r="A1712" s="82">
        <f>'Initiative Basics'!C40</f>
        <v>0</v>
      </c>
      <c r="B1712" s="83"/>
      <c r="C1712" s="84"/>
      <c r="D1712" s="85"/>
      <c r="E1712" s="85"/>
      <c r="F1712" s="83"/>
      <c r="G1712" s="86"/>
    </row>
    <row r="1713" spans="1:7" ht="17">
      <c r="A1713" s="77">
        <f>'Initiative Basics'!C41</f>
        <v>0</v>
      </c>
      <c r="B1713" s="96"/>
      <c r="C1713" s="97"/>
      <c r="D1713" s="98"/>
      <c r="E1713" s="98"/>
      <c r="F1713" s="96"/>
      <c r="G1713" s="99"/>
    </row>
    <row r="1714" spans="1:7" ht="17">
      <c r="A1714" s="82">
        <f>'Initiative Basics'!C42</f>
        <v>0</v>
      </c>
      <c r="B1714" s="83"/>
      <c r="C1714" s="84"/>
      <c r="D1714" s="85"/>
      <c r="E1714" s="85"/>
      <c r="F1714" s="83"/>
      <c r="G1714" s="86"/>
    </row>
    <row r="1715" spans="1:7" ht="18" thickBot="1">
      <c r="A1715" s="72" t="s">
        <v>11</v>
      </c>
      <c r="B1715" s="73">
        <f t="shared" ref="B1715:G1715" si="49">SUM(B1675:B1714)</f>
        <v>0</v>
      </c>
      <c r="C1715" s="74">
        <f t="shared" si="49"/>
        <v>0</v>
      </c>
      <c r="D1715" s="115">
        <f t="shared" si="49"/>
        <v>0</v>
      </c>
      <c r="E1715" s="115">
        <f t="shared" si="49"/>
        <v>0</v>
      </c>
      <c r="F1715" s="108">
        <f t="shared" si="49"/>
        <v>0</v>
      </c>
      <c r="G1715" s="109">
        <f t="shared" si="49"/>
        <v>0</v>
      </c>
    </row>
    <row r="1716" spans="1:7" ht="19" thickTop="1" thickBot="1">
      <c r="A1716" s="75" t="s">
        <v>9</v>
      </c>
      <c r="B1716" s="217">
        <f>SUM(B1675:C1714)</f>
        <v>0</v>
      </c>
      <c r="C1716" s="218"/>
      <c r="D1716" s="219">
        <f>SUM(D1675:E1714)</f>
        <v>0</v>
      </c>
      <c r="E1716" s="219"/>
      <c r="F1716" s="220">
        <f>SUM(F1675:G1714)</f>
        <v>0</v>
      </c>
      <c r="G1716" s="221"/>
    </row>
    <row r="1717" spans="1:7" ht="18" thickBot="1">
      <c r="A1717" s="103"/>
      <c r="B1717" s="104"/>
      <c r="C1717" s="104"/>
      <c r="D1717" s="105"/>
      <c r="E1717" s="103"/>
      <c r="F1717" s="103"/>
      <c r="G1717" s="103"/>
    </row>
    <row r="1718" spans="1:7" ht="17">
      <c r="A1718" s="76" t="s">
        <v>100</v>
      </c>
      <c r="B1718" s="222">
        <f>'Initiative Basics'!A40</f>
        <v>0</v>
      </c>
      <c r="C1718" s="223"/>
      <c r="D1718" s="223"/>
      <c r="E1718" s="223"/>
      <c r="F1718" s="223"/>
      <c r="G1718" s="224"/>
    </row>
    <row r="1719" spans="1:7" ht="17">
      <c r="A1719" s="210" t="s">
        <v>2</v>
      </c>
      <c r="B1719" s="212" t="s">
        <v>104</v>
      </c>
      <c r="C1719" s="213"/>
      <c r="D1719" s="214" t="s">
        <v>105</v>
      </c>
      <c r="E1719" s="214"/>
      <c r="F1719" s="215" t="s">
        <v>106</v>
      </c>
      <c r="G1719" s="216"/>
    </row>
    <row r="1720" spans="1:7" ht="18">
      <c r="A1720" s="211"/>
      <c r="B1720" s="49" t="s">
        <v>7</v>
      </c>
      <c r="C1720" s="50" t="s">
        <v>4</v>
      </c>
      <c r="D1720" s="116" t="s">
        <v>8</v>
      </c>
      <c r="E1720" s="116" t="s">
        <v>4</v>
      </c>
      <c r="F1720" s="106" t="s">
        <v>8</v>
      </c>
      <c r="G1720" s="107" t="s">
        <v>4</v>
      </c>
    </row>
    <row r="1721" spans="1:7" ht="17">
      <c r="A1721" s="77" t="str">
        <f>'Initiative Basics'!C3</f>
        <v>A</v>
      </c>
      <c r="B1721" s="78"/>
      <c r="C1721" s="79"/>
      <c r="D1721" s="93"/>
      <c r="E1721" s="93"/>
      <c r="F1721" s="94"/>
      <c r="G1721" s="95"/>
    </row>
    <row r="1722" spans="1:7" ht="17">
      <c r="A1722" s="82" t="str">
        <f>'Initiative Basics'!C4</f>
        <v>B</v>
      </c>
      <c r="B1722" s="83"/>
      <c r="C1722" s="84"/>
      <c r="D1722" s="85"/>
      <c r="E1722" s="85"/>
      <c r="F1722" s="83"/>
      <c r="G1722" s="86"/>
    </row>
    <row r="1723" spans="1:7" ht="17">
      <c r="A1723" s="77" t="str">
        <f>'Initiative Basics'!C5</f>
        <v>C</v>
      </c>
      <c r="B1723" s="96"/>
      <c r="C1723" s="97"/>
      <c r="D1723" s="98"/>
      <c r="E1723" s="98"/>
      <c r="F1723" s="96"/>
      <c r="G1723" s="99"/>
    </row>
    <row r="1724" spans="1:7" ht="17">
      <c r="A1724" s="82" t="str">
        <f>'Initiative Basics'!C6</f>
        <v>D</v>
      </c>
      <c r="B1724" s="83"/>
      <c r="C1724" s="84"/>
      <c r="D1724" s="85"/>
      <c r="E1724" s="85"/>
      <c r="F1724" s="83"/>
      <c r="G1724" s="86"/>
    </row>
    <row r="1725" spans="1:7" ht="17">
      <c r="A1725" s="77" t="str">
        <f>'Initiative Basics'!C7</f>
        <v>E</v>
      </c>
      <c r="B1725" s="96"/>
      <c r="C1725" s="97"/>
      <c r="D1725" s="98"/>
      <c r="E1725" s="98"/>
      <c r="F1725" s="96"/>
      <c r="G1725" s="99"/>
    </row>
    <row r="1726" spans="1:7" ht="17">
      <c r="A1726" s="82" t="str">
        <f>'Initiative Basics'!C8</f>
        <v>F</v>
      </c>
      <c r="B1726" s="83"/>
      <c r="C1726" s="84"/>
      <c r="D1726" s="85"/>
      <c r="E1726" s="85"/>
      <c r="F1726" s="83"/>
      <c r="G1726" s="86"/>
    </row>
    <row r="1727" spans="1:7" ht="17">
      <c r="A1727" s="77" t="str">
        <f>'Initiative Basics'!C9</f>
        <v>G</v>
      </c>
      <c r="B1727" s="96"/>
      <c r="C1727" s="97"/>
      <c r="D1727" s="98"/>
      <c r="E1727" s="98"/>
      <c r="F1727" s="96"/>
      <c r="G1727" s="99"/>
    </row>
    <row r="1728" spans="1:7" ht="17">
      <c r="A1728" s="82" t="str">
        <f>'Initiative Basics'!C10</f>
        <v>H</v>
      </c>
      <c r="B1728" s="83"/>
      <c r="C1728" s="84"/>
      <c r="D1728" s="85"/>
      <c r="E1728" s="85"/>
      <c r="F1728" s="83"/>
      <c r="G1728" s="86"/>
    </row>
    <row r="1729" spans="1:7" ht="17">
      <c r="A1729" s="77" t="str">
        <f>'Initiative Basics'!C11</f>
        <v>I</v>
      </c>
      <c r="B1729" s="96"/>
      <c r="C1729" s="97"/>
      <c r="D1729" s="98"/>
      <c r="E1729" s="98"/>
      <c r="F1729" s="96"/>
      <c r="G1729" s="99"/>
    </row>
    <row r="1730" spans="1:7" ht="17">
      <c r="A1730" s="82" t="str">
        <f>'Initiative Basics'!C12</f>
        <v>J</v>
      </c>
      <c r="B1730" s="83"/>
      <c r="C1730" s="84"/>
      <c r="D1730" s="85"/>
      <c r="E1730" s="85"/>
      <c r="F1730" s="83"/>
      <c r="G1730" s="86"/>
    </row>
    <row r="1731" spans="1:7" ht="17">
      <c r="A1731" s="77" t="str">
        <f>'Initiative Basics'!C13</f>
        <v>K</v>
      </c>
      <c r="B1731" s="96"/>
      <c r="C1731" s="97"/>
      <c r="D1731" s="98"/>
      <c r="E1731" s="98"/>
      <c r="F1731" s="96"/>
      <c r="G1731" s="99"/>
    </row>
    <row r="1732" spans="1:7" ht="17">
      <c r="A1732" s="82" t="str">
        <f>'Initiative Basics'!C14</f>
        <v>L</v>
      </c>
      <c r="B1732" s="83"/>
      <c r="C1732" s="84"/>
      <c r="D1732" s="85"/>
      <c r="E1732" s="85"/>
      <c r="F1732" s="83"/>
      <c r="G1732" s="86"/>
    </row>
    <row r="1733" spans="1:7" ht="17">
      <c r="A1733" s="77" t="str">
        <f>'Initiative Basics'!C15</f>
        <v>M</v>
      </c>
      <c r="B1733" s="96"/>
      <c r="C1733" s="97"/>
      <c r="D1733" s="98"/>
      <c r="E1733" s="98"/>
      <c r="F1733" s="96"/>
      <c r="G1733" s="99"/>
    </row>
    <row r="1734" spans="1:7" ht="17">
      <c r="A1734" s="82" t="str">
        <f>'Initiative Basics'!C16</f>
        <v>N</v>
      </c>
      <c r="B1734" s="83"/>
      <c r="C1734" s="84"/>
      <c r="D1734" s="85"/>
      <c r="E1734" s="85"/>
      <c r="F1734" s="83"/>
      <c r="G1734" s="86"/>
    </row>
    <row r="1735" spans="1:7" ht="17">
      <c r="A1735" s="77" t="str">
        <f>'Initiative Basics'!C17</f>
        <v>O</v>
      </c>
      <c r="B1735" s="96"/>
      <c r="C1735" s="97"/>
      <c r="D1735" s="98"/>
      <c r="E1735" s="98"/>
      <c r="F1735" s="96"/>
      <c r="G1735" s="99"/>
    </row>
    <row r="1736" spans="1:7" ht="17">
      <c r="A1736" s="82" t="str">
        <f>'Initiative Basics'!C18</f>
        <v>P</v>
      </c>
      <c r="B1736" s="83"/>
      <c r="C1736" s="84"/>
      <c r="D1736" s="85"/>
      <c r="E1736" s="85"/>
      <c r="F1736" s="83"/>
      <c r="G1736" s="86"/>
    </row>
    <row r="1737" spans="1:7" ht="17">
      <c r="A1737" s="77" t="str">
        <f>'Initiative Basics'!C19</f>
        <v>Q</v>
      </c>
      <c r="B1737" s="96"/>
      <c r="C1737" s="97"/>
      <c r="D1737" s="98"/>
      <c r="E1737" s="98"/>
      <c r="F1737" s="96"/>
      <c r="G1737" s="99"/>
    </row>
    <row r="1738" spans="1:7" ht="17">
      <c r="A1738" s="82" t="str">
        <f>'Initiative Basics'!C20</f>
        <v>R</v>
      </c>
      <c r="B1738" s="83"/>
      <c r="C1738" s="84"/>
      <c r="D1738" s="85"/>
      <c r="E1738" s="85"/>
      <c r="F1738" s="83"/>
      <c r="G1738" s="86"/>
    </row>
    <row r="1739" spans="1:7" ht="17">
      <c r="A1739" s="77" t="str">
        <f>'Initiative Basics'!C21</f>
        <v>S</v>
      </c>
      <c r="B1739" s="96"/>
      <c r="C1739" s="97"/>
      <c r="D1739" s="98"/>
      <c r="E1739" s="98"/>
      <c r="F1739" s="96"/>
      <c r="G1739" s="99"/>
    </row>
    <row r="1740" spans="1:7" ht="17">
      <c r="A1740" s="82" t="str">
        <f>'Initiative Basics'!C22</f>
        <v>T</v>
      </c>
      <c r="B1740" s="83"/>
      <c r="C1740" s="84"/>
      <c r="D1740" s="85"/>
      <c r="E1740" s="85"/>
      <c r="F1740" s="83"/>
      <c r="G1740" s="86"/>
    </row>
    <row r="1741" spans="1:7" ht="17">
      <c r="A1741" s="77" t="str">
        <f>'Initiative Basics'!C23</f>
        <v>U</v>
      </c>
      <c r="B1741" s="96"/>
      <c r="C1741" s="97"/>
      <c r="D1741" s="98"/>
      <c r="E1741" s="98"/>
      <c r="F1741" s="96"/>
      <c r="G1741" s="99"/>
    </row>
    <row r="1742" spans="1:7" ht="17">
      <c r="A1742" s="82" t="str">
        <f>'Initiative Basics'!C24</f>
        <v>V</v>
      </c>
      <c r="B1742" s="83"/>
      <c r="C1742" s="84"/>
      <c r="D1742" s="85"/>
      <c r="E1742" s="85"/>
      <c r="F1742" s="83"/>
      <c r="G1742" s="86"/>
    </row>
    <row r="1743" spans="1:7" ht="17">
      <c r="A1743" s="77" t="str">
        <f>'Initiative Basics'!C25</f>
        <v>W</v>
      </c>
      <c r="B1743" s="96"/>
      <c r="C1743" s="97"/>
      <c r="D1743" s="98"/>
      <c r="E1743" s="98"/>
      <c r="F1743" s="96"/>
      <c r="G1743" s="99"/>
    </row>
    <row r="1744" spans="1:7" ht="17">
      <c r="A1744" s="82" t="str">
        <f>'Initiative Basics'!C26</f>
        <v>X</v>
      </c>
      <c r="B1744" s="83"/>
      <c r="C1744" s="84"/>
      <c r="D1744" s="85"/>
      <c r="E1744" s="85"/>
      <c r="F1744" s="83"/>
      <c r="G1744" s="86"/>
    </row>
    <row r="1745" spans="1:7" ht="17">
      <c r="A1745" s="77" t="str">
        <f>'Initiative Basics'!C27</f>
        <v>Y</v>
      </c>
      <c r="B1745" s="96"/>
      <c r="C1745" s="97"/>
      <c r="D1745" s="98"/>
      <c r="E1745" s="98"/>
      <c r="F1745" s="96"/>
      <c r="G1745" s="99"/>
    </row>
    <row r="1746" spans="1:7" ht="17">
      <c r="A1746" s="82" t="str">
        <f>'Initiative Basics'!C28</f>
        <v>Z</v>
      </c>
      <c r="B1746" s="83"/>
      <c r="C1746" s="84"/>
      <c r="D1746" s="85"/>
      <c r="E1746" s="85"/>
      <c r="F1746" s="83"/>
      <c r="G1746" s="86"/>
    </row>
    <row r="1747" spans="1:7" ht="17">
      <c r="A1747" s="77">
        <f>'Initiative Basics'!C29</f>
        <v>0</v>
      </c>
      <c r="B1747" s="96"/>
      <c r="C1747" s="97"/>
      <c r="D1747" s="98"/>
      <c r="E1747" s="98"/>
      <c r="F1747" s="96"/>
      <c r="G1747" s="99"/>
    </row>
    <row r="1748" spans="1:7" ht="17">
      <c r="A1748" s="82">
        <f>'Initiative Basics'!C30</f>
        <v>0</v>
      </c>
      <c r="B1748" s="83"/>
      <c r="C1748" s="84"/>
      <c r="D1748" s="85"/>
      <c r="E1748" s="85"/>
      <c r="F1748" s="83"/>
      <c r="G1748" s="86"/>
    </row>
    <row r="1749" spans="1:7" ht="17">
      <c r="A1749" s="77">
        <f>'Initiative Basics'!C31</f>
        <v>0</v>
      </c>
      <c r="B1749" s="96"/>
      <c r="C1749" s="97"/>
      <c r="D1749" s="98"/>
      <c r="E1749" s="98"/>
      <c r="F1749" s="96"/>
      <c r="G1749" s="99"/>
    </row>
    <row r="1750" spans="1:7" ht="17">
      <c r="A1750" s="82">
        <f>'Initiative Basics'!C32</f>
        <v>0</v>
      </c>
      <c r="B1750" s="83"/>
      <c r="C1750" s="84"/>
      <c r="D1750" s="85"/>
      <c r="E1750" s="85"/>
      <c r="F1750" s="83"/>
      <c r="G1750" s="86"/>
    </row>
    <row r="1751" spans="1:7" ht="17">
      <c r="A1751" s="77">
        <f>'Initiative Basics'!C33</f>
        <v>0</v>
      </c>
      <c r="B1751" s="96"/>
      <c r="C1751" s="97"/>
      <c r="D1751" s="98"/>
      <c r="E1751" s="98"/>
      <c r="F1751" s="96"/>
      <c r="G1751" s="99"/>
    </row>
    <row r="1752" spans="1:7" ht="17">
      <c r="A1752" s="82">
        <f>'Initiative Basics'!C34</f>
        <v>0</v>
      </c>
      <c r="B1752" s="83"/>
      <c r="C1752" s="84"/>
      <c r="D1752" s="85"/>
      <c r="E1752" s="85"/>
      <c r="F1752" s="83"/>
      <c r="G1752" s="86"/>
    </row>
    <row r="1753" spans="1:7" ht="17">
      <c r="A1753" s="77">
        <f>'Initiative Basics'!C35</f>
        <v>0</v>
      </c>
      <c r="B1753" s="96"/>
      <c r="C1753" s="97"/>
      <c r="D1753" s="98"/>
      <c r="E1753" s="98"/>
      <c r="F1753" s="96"/>
      <c r="G1753" s="99"/>
    </row>
    <row r="1754" spans="1:7" ht="17">
      <c r="A1754" s="82">
        <f>'Initiative Basics'!C36</f>
        <v>0</v>
      </c>
      <c r="B1754" s="83"/>
      <c r="C1754" s="84"/>
      <c r="D1754" s="85"/>
      <c r="E1754" s="85"/>
      <c r="F1754" s="83"/>
      <c r="G1754" s="86"/>
    </row>
    <row r="1755" spans="1:7" ht="17">
      <c r="A1755" s="77">
        <f>'Initiative Basics'!C37</f>
        <v>0</v>
      </c>
      <c r="B1755" s="96"/>
      <c r="C1755" s="97"/>
      <c r="D1755" s="98"/>
      <c r="E1755" s="98"/>
      <c r="F1755" s="96"/>
      <c r="G1755" s="99"/>
    </row>
    <row r="1756" spans="1:7" ht="17">
      <c r="A1756" s="82">
        <f>'Initiative Basics'!C38</f>
        <v>0</v>
      </c>
      <c r="B1756" s="83"/>
      <c r="C1756" s="84"/>
      <c r="D1756" s="85"/>
      <c r="E1756" s="85"/>
      <c r="F1756" s="83"/>
      <c r="G1756" s="86"/>
    </row>
    <row r="1757" spans="1:7" ht="17">
      <c r="A1757" s="77">
        <f>'Initiative Basics'!C39</f>
        <v>0</v>
      </c>
      <c r="B1757" s="96"/>
      <c r="C1757" s="97"/>
      <c r="D1757" s="98"/>
      <c r="E1757" s="98"/>
      <c r="F1757" s="96"/>
      <c r="G1757" s="99"/>
    </row>
    <row r="1758" spans="1:7" ht="17">
      <c r="A1758" s="82">
        <f>'Initiative Basics'!C40</f>
        <v>0</v>
      </c>
      <c r="B1758" s="83"/>
      <c r="C1758" s="84"/>
      <c r="D1758" s="85"/>
      <c r="E1758" s="85"/>
      <c r="F1758" s="83"/>
      <c r="G1758" s="86"/>
    </row>
    <row r="1759" spans="1:7" ht="17">
      <c r="A1759" s="77">
        <f>'Initiative Basics'!C41</f>
        <v>0</v>
      </c>
      <c r="B1759" s="96"/>
      <c r="C1759" s="97"/>
      <c r="D1759" s="98"/>
      <c r="E1759" s="98"/>
      <c r="F1759" s="96"/>
      <c r="G1759" s="99"/>
    </row>
    <row r="1760" spans="1:7" ht="17">
      <c r="A1760" s="82">
        <f>'Initiative Basics'!C42</f>
        <v>0</v>
      </c>
      <c r="B1760" s="83"/>
      <c r="C1760" s="84"/>
      <c r="D1760" s="85"/>
      <c r="E1760" s="85"/>
      <c r="F1760" s="83"/>
      <c r="G1760" s="86"/>
    </row>
    <row r="1761" spans="1:7" ht="18" thickBot="1">
      <c r="A1761" s="72" t="s">
        <v>11</v>
      </c>
      <c r="B1761" s="73">
        <f t="shared" ref="B1761:G1761" si="50">SUM(B1721:B1760)</f>
        <v>0</v>
      </c>
      <c r="C1761" s="74">
        <f t="shared" si="50"/>
        <v>0</v>
      </c>
      <c r="D1761" s="115">
        <f t="shared" si="50"/>
        <v>0</v>
      </c>
      <c r="E1761" s="115">
        <f t="shared" si="50"/>
        <v>0</v>
      </c>
      <c r="F1761" s="108">
        <f t="shared" si="50"/>
        <v>0</v>
      </c>
      <c r="G1761" s="109">
        <f t="shared" si="50"/>
        <v>0</v>
      </c>
    </row>
    <row r="1762" spans="1:7" ht="19" thickTop="1" thickBot="1">
      <c r="A1762" s="75" t="s">
        <v>9</v>
      </c>
      <c r="B1762" s="217">
        <f>SUM(B1721:C1760)</f>
        <v>0</v>
      </c>
      <c r="C1762" s="218"/>
      <c r="D1762" s="219">
        <f>SUM(D1721:E1760)</f>
        <v>0</v>
      </c>
      <c r="E1762" s="219"/>
      <c r="F1762" s="220">
        <f>SUM(F1721:G1760)</f>
        <v>0</v>
      </c>
      <c r="G1762" s="221"/>
    </row>
    <row r="1763" spans="1:7" ht="18" thickBot="1">
      <c r="A1763" s="103"/>
      <c r="B1763" s="104"/>
      <c r="C1763" s="104"/>
      <c r="D1763" s="105"/>
      <c r="E1763" s="103"/>
      <c r="F1763" s="103"/>
      <c r="G1763" s="103"/>
    </row>
    <row r="1764" spans="1:7" ht="17">
      <c r="A1764" s="76" t="s">
        <v>101</v>
      </c>
      <c r="B1764" s="222">
        <f>'Initiative Basics'!A41</f>
        <v>0</v>
      </c>
      <c r="C1764" s="223"/>
      <c r="D1764" s="223"/>
      <c r="E1764" s="223"/>
      <c r="F1764" s="223"/>
      <c r="G1764" s="224"/>
    </row>
    <row r="1765" spans="1:7" ht="17">
      <c r="A1765" s="210" t="s">
        <v>2</v>
      </c>
      <c r="B1765" s="212" t="s">
        <v>104</v>
      </c>
      <c r="C1765" s="213"/>
      <c r="D1765" s="214" t="s">
        <v>105</v>
      </c>
      <c r="E1765" s="214"/>
      <c r="F1765" s="215" t="s">
        <v>106</v>
      </c>
      <c r="G1765" s="216"/>
    </row>
    <row r="1766" spans="1:7" ht="18">
      <c r="A1766" s="211"/>
      <c r="B1766" s="49" t="s">
        <v>7</v>
      </c>
      <c r="C1766" s="50" t="s">
        <v>4</v>
      </c>
      <c r="D1766" s="116" t="s">
        <v>8</v>
      </c>
      <c r="E1766" s="116" t="s">
        <v>4</v>
      </c>
      <c r="F1766" s="106" t="s">
        <v>8</v>
      </c>
      <c r="G1766" s="107" t="s">
        <v>4</v>
      </c>
    </row>
    <row r="1767" spans="1:7" ht="17">
      <c r="A1767" s="77" t="str">
        <f>'Initiative Basics'!C3</f>
        <v>A</v>
      </c>
      <c r="B1767" s="78"/>
      <c r="C1767" s="79"/>
      <c r="D1767" s="93"/>
      <c r="E1767" s="93"/>
      <c r="F1767" s="94"/>
      <c r="G1767" s="95"/>
    </row>
    <row r="1768" spans="1:7" ht="17">
      <c r="A1768" s="82" t="str">
        <f>'Initiative Basics'!C4</f>
        <v>B</v>
      </c>
      <c r="B1768" s="83"/>
      <c r="C1768" s="84"/>
      <c r="D1768" s="85"/>
      <c r="E1768" s="85"/>
      <c r="F1768" s="83"/>
      <c r="G1768" s="86"/>
    </row>
    <row r="1769" spans="1:7" ht="17">
      <c r="A1769" s="77" t="str">
        <f>'Initiative Basics'!C5</f>
        <v>C</v>
      </c>
      <c r="B1769" s="96"/>
      <c r="C1769" s="97"/>
      <c r="D1769" s="98"/>
      <c r="E1769" s="98"/>
      <c r="F1769" s="96"/>
      <c r="G1769" s="99"/>
    </row>
    <row r="1770" spans="1:7" ht="17">
      <c r="A1770" s="82" t="str">
        <f>'Initiative Basics'!C6</f>
        <v>D</v>
      </c>
      <c r="B1770" s="83"/>
      <c r="C1770" s="84"/>
      <c r="D1770" s="85"/>
      <c r="E1770" s="85"/>
      <c r="F1770" s="83"/>
      <c r="G1770" s="86"/>
    </row>
    <row r="1771" spans="1:7" ht="17">
      <c r="A1771" s="77" t="str">
        <f>'Initiative Basics'!C7</f>
        <v>E</v>
      </c>
      <c r="B1771" s="96"/>
      <c r="C1771" s="97"/>
      <c r="D1771" s="98"/>
      <c r="E1771" s="98"/>
      <c r="F1771" s="96"/>
      <c r="G1771" s="99"/>
    </row>
    <row r="1772" spans="1:7" ht="17">
      <c r="A1772" s="82" t="str">
        <f>'Initiative Basics'!C8</f>
        <v>F</v>
      </c>
      <c r="B1772" s="83"/>
      <c r="C1772" s="84"/>
      <c r="D1772" s="85"/>
      <c r="E1772" s="85"/>
      <c r="F1772" s="83"/>
      <c r="G1772" s="86"/>
    </row>
    <row r="1773" spans="1:7" ht="17">
      <c r="A1773" s="77" t="str">
        <f>'Initiative Basics'!C9</f>
        <v>G</v>
      </c>
      <c r="B1773" s="96"/>
      <c r="C1773" s="97"/>
      <c r="D1773" s="98"/>
      <c r="E1773" s="98"/>
      <c r="F1773" s="96"/>
      <c r="G1773" s="99"/>
    </row>
    <row r="1774" spans="1:7" ht="17">
      <c r="A1774" s="82" t="str">
        <f>'Initiative Basics'!C10</f>
        <v>H</v>
      </c>
      <c r="B1774" s="83"/>
      <c r="C1774" s="84"/>
      <c r="D1774" s="85"/>
      <c r="E1774" s="85"/>
      <c r="F1774" s="83"/>
      <c r="G1774" s="86"/>
    </row>
    <row r="1775" spans="1:7" ht="17">
      <c r="A1775" s="77" t="str">
        <f>'Initiative Basics'!C11</f>
        <v>I</v>
      </c>
      <c r="B1775" s="96"/>
      <c r="C1775" s="97"/>
      <c r="D1775" s="98"/>
      <c r="E1775" s="98"/>
      <c r="F1775" s="96"/>
      <c r="G1775" s="99"/>
    </row>
    <row r="1776" spans="1:7" ht="17">
      <c r="A1776" s="82" t="str">
        <f>'Initiative Basics'!C12</f>
        <v>J</v>
      </c>
      <c r="B1776" s="83"/>
      <c r="C1776" s="84"/>
      <c r="D1776" s="85"/>
      <c r="E1776" s="85"/>
      <c r="F1776" s="83"/>
      <c r="G1776" s="86"/>
    </row>
    <row r="1777" spans="1:7" ht="17">
      <c r="A1777" s="77" t="str">
        <f>'Initiative Basics'!C13</f>
        <v>K</v>
      </c>
      <c r="B1777" s="96"/>
      <c r="C1777" s="97"/>
      <c r="D1777" s="98"/>
      <c r="E1777" s="98"/>
      <c r="F1777" s="96"/>
      <c r="G1777" s="99"/>
    </row>
    <row r="1778" spans="1:7" ht="17">
      <c r="A1778" s="82" t="str">
        <f>'Initiative Basics'!C14</f>
        <v>L</v>
      </c>
      <c r="B1778" s="83"/>
      <c r="C1778" s="84"/>
      <c r="D1778" s="85"/>
      <c r="E1778" s="85"/>
      <c r="F1778" s="83"/>
      <c r="G1778" s="86"/>
    </row>
    <row r="1779" spans="1:7" ht="17">
      <c r="A1779" s="77" t="str">
        <f>'Initiative Basics'!C15</f>
        <v>M</v>
      </c>
      <c r="B1779" s="96"/>
      <c r="C1779" s="97"/>
      <c r="D1779" s="98"/>
      <c r="E1779" s="98"/>
      <c r="F1779" s="96"/>
      <c r="G1779" s="99"/>
    </row>
    <row r="1780" spans="1:7" ht="17">
      <c r="A1780" s="82" t="str">
        <f>'Initiative Basics'!C16</f>
        <v>N</v>
      </c>
      <c r="B1780" s="83"/>
      <c r="C1780" s="84"/>
      <c r="D1780" s="85"/>
      <c r="E1780" s="85"/>
      <c r="F1780" s="83"/>
      <c r="G1780" s="86"/>
    </row>
    <row r="1781" spans="1:7" ht="17">
      <c r="A1781" s="77" t="str">
        <f>'Initiative Basics'!C17</f>
        <v>O</v>
      </c>
      <c r="B1781" s="96"/>
      <c r="C1781" s="97"/>
      <c r="D1781" s="98"/>
      <c r="E1781" s="98"/>
      <c r="F1781" s="96"/>
      <c r="G1781" s="99"/>
    </row>
    <row r="1782" spans="1:7" ht="17">
      <c r="A1782" s="82" t="str">
        <f>'Initiative Basics'!C18</f>
        <v>P</v>
      </c>
      <c r="B1782" s="83"/>
      <c r="C1782" s="84"/>
      <c r="D1782" s="85"/>
      <c r="E1782" s="85"/>
      <c r="F1782" s="83"/>
      <c r="G1782" s="86"/>
    </row>
    <row r="1783" spans="1:7" ht="17">
      <c r="A1783" s="77" t="str">
        <f>'Initiative Basics'!C19</f>
        <v>Q</v>
      </c>
      <c r="B1783" s="96"/>
      <c r="C1783" s="97"/>
      <c r="D1783" s="98"/>
      <c r="E1783" s="98"/>
      <c r="F1783" s="96"/>
      <c r="G1783" s="99"/>
    </row>
    <row r="1784" spans="1:7" ht="17">
      <c r="A1784" s="82" t="str">
        <f>'Initiative Basics'!C20</f>
        <v>R</v>
      </c>
      <c r="B1784" s="83"/>
      <c r="C1784" s="84"/>
      <c r="D1784" s="85"/>
      <c r="E1784" s="85"/>
      <c r="F1784" s="83"/>
      <c r="G1784" s="86"/>
    </row>
    <row r="1785" spans="1:7" ht="17">
      <c r="A1785" s="77" t="str">
        <f>'Initiative Basics'!C21</f>
        <v>S</v>
      </c>
      <c r="B1785" s="96"/>
      <c r="C1785" s="97"/>
      <c r="D1785" s="98"/>
      <c r="E1785" s="98"/>
      <c r="F1785" s="96"/>
      <c r="G1785" s="99"/>
    </row>
    <row r="1786" spans="1:7" ht="17">
      <c r="A1786" s="82" t="str">
        <f>'Initiative Basics'!C22</f>
        <v>T</v>
      </c>
      <c r="B1786" s="83"/>
      <c r="C1786" s="84"/>
      <c r="D1786" s="85"/>
      <c r="E1786" s="85"/>
      <c r="F1786" s="83"/>
      <c r="G1786" s="86"/>
    </row>
    <row r="1787" spans="1:7" ht="17">
      <c r="A1787" s="77" t="str">
        <f>'Initiative Basics'!C23</f>
        <v>U</v>
      </c>
      <c r="B1787" s="96"/>
      <c r="C1787" s="97"/>
      <c r="D1787" s="98"/>
      <c r="E1787" s="98"/>
      <c r="F1787" s="96"/>
      <c r="G1787" s="99"/>
    </row>
    <row r="1788" spans="1:7" ht="17">
      <c r="A1788" s="82" t="str">
        <f>'Initiative Basics'!C24</f>
        <v>V</v>
      </c>
      <c r="B1788" s="83"/>
      <c r="C1788" s="84"/>
      <c r="D1788" s="85"/>
      <c r="E1788" s="85"/>
      <c r="F1788" s="83"/>
      <c r="G1788" s="86"/>
    </row>
    <row r="1789" spans="1:7" ht="17">
      <c r="A1789" s="77" t="str">
        <f>'Initiative Basics'!C25</f>
        <v>W</v>
      </c>
      <c r="B1789" s="96"/>
      <c r="C1789" s="97"/>
      <c r="D1789" s="98"/>
      <c r="E1789" s="98"/>
      <c r="F1789" s="96"/>
      <c r="G1789" s="99"/>
    </row>
    <row r="1790" spans="1:7" ht="17">
      <c r="A1790" s="82" t="str">
        <f>'Initiative Basics'!C26</f>
        <v>X</v>
      </c>
      <c r="B1790" s="83"/>
      <c r="C1790" s="84"/>
      <c r="D1790" s="85"/>
      <c r="E1790" s="85"/>
      <c r="F1790" s="83"/>
      <c r="G1790" s="86"/>
    </row>
    <row r="1791" spans="1:7" ht="17">
      <c r="A1791" s="77" t="str">
        <f>'Initiative Basics'!C27</f>
        <v>Y</v>
      </c>
      <c r="B1791" s="96"/>
      <c r="C1791" s="97"/>
      <c r="D1791" s="98"/>
      <c r="E1791" s="98"/>
      <c r="F1791" s="96"/>
      <c r="G1791" s="99"/>
    </row>
    <row r="1792" spans="1:7" ht="17">
      <c r="A1792" s="82" t="str">
        <f>'Initiative Basics'!C28</f>
        <v>Z</v>
      </c>
      <c r="B1792" s="83"/>
      <c r="C1792" s="84"/>
      <c r="D1792" s="85"/>
      <c r="E1792" s="85"/>
      <c r="F1792" s="83"/>
      <c r="G1792" s="86"/>
    </row>
    <row r="1793" spans="1:7" ht="17">
      <c r="A1793" s="77">
        <f>'Initiative Basics'!C29</f>
        <v>0</v>
      </c>
      <c r="B1793" s="96"/>
      <c r="C1793" s="97"/>
      <c r="D1793" s="98"/>
      <c r="E1793" s="98"/>
      <c r="F1793" s="96"/>
      <c r="G1793" s="99"/>
    </row>
    <row r="1794" spans="1:7" ht="17">
      <c r="A1794" s="82">
        <f>'Initiative Basics'!C30</f>
        <v>0</v>
      </c>
      <c r="B1794" s="83"/>
      <c r="C1794" s="84"/>
      <c r="D1794" s="85"/>
      <c r="E1794" s="85"/>
      <c r="F1794" s="83"/>
      <c r="G1794" s="86"/>
    </row>
    <row r="1795" spans="1:7" ht="17">
      <c r="A1795" s="77">
        <f>'Initiative Basics'!C31</f>
        <v>0</v>
      </c>
      <c r="B1795" s="96"/>
      <c r="C1795" s="97"/>
      <c r="D1795" s="98"/>
      <c r="E1795" s="98"/>
      <c r="F1795" s="96"/>
      <c r="G1795" s="99"/>
    </row>
    <row r="1796" spans="1:7" ht="17">
      <c r="A1796" s="82">
        <f>'Initiative Basics'!C32</f>
        <v>0</v>
      </c>
      <c r="B1796" s="83"/>
      <c r="C1796" s="84"/>
      <c r="D1796" s="85"/>
      <c r="E1796" s="85"/>
      <c r="F1796" s="83"/>
      <c r="G1796" s="86"/>
    </row>
    <row r="1797" spans="1:7" ht="17">
      <c r="A1797" s="77">
        <f>'Initiative Basics'!C33</f>
        <v>0</v>
      </c>
      <c r="B1797" s="96"/>
      <c r="C1797" s="97"/>
      <c r="D1797" s="98"/>
      <c r="E1797" s="98"/>
      <c r="F1797" s="96"/>
      <c r="G1797" s="99"/>
    </row>
    <row r="1798" spans="1:7" ht="17">
      <c r="A1798" s="82">
        <f>'Initiative Basics'!C34</f>
        <v>0</v>
      </c>
      <c r="B1798" s="83"/>
      <c r="C1798" s="84"/>
      <c r="D1798" s="85"/>
      <c r="E1798" s="85"/>
      <c r="F1798" s="83"/>
      <c r="G1798" s="86"/>
    </row>
    <row r="1799" spans="1:7" ht="17">
      <c r="A1799" s="77">
        <f>'Initiative Basics'!C35</f>
        <v>0</v>
      </c>
      <c r="B1799" s="96"/>
      <c r="C1799" s="97"/>
      <c r="D1799" s="98"/>
      <c r="E1799" s="98"/>
      <c r="F1799" s="96"/>
      <c r="G1799" s="99"/>
    </row>
    <row r="1800" spans="1:7" ht="17">
      <c r="A1800" s="82">
        <f>'Initiative Basics'!C36</f>
        <v>0</v>
      </c>
      <c r="B1800" s="83"/>
      <c r="C1800" s="84"/>
      <c r="D1800" s="85"/>
      <c r="E1800" s="85"/>
      <c r="F1800" s="83"/>
      <c r="G1800" s="86"/>
    </row>
    <row r="1801" spans="1:7" ht="17">
      <c r="A1801" s="77">
        <f>'Initiative Basics'!C37</f>
        <v>0</v>
      </c>
      <c r="B1801" s="96"/>
      <c r="C1801" s="97"/>
      <c r="D1801" s="98"/>
      <c r="E1801" s="98"/>
      <c r="F1801" s="96"/>
      <c r="G1801" s="99"/>
    </row>
    <row r="1802" spans="1:7" ht="17">
      <c r="A1802" s="82">
        <f>'Initiative Basics'!C38</f>
        <v>0</v>
      </c>
      <c r="B1802" s="83"/>
      <c r="C1802" s="84"/>
      <c r="D1802" s="85"/>
      <c r="E1802" s="85"/>
      <c r="F1802" s="83"/>
      <c r="G1802" s="86"/>
    </row>
    <row r="1803" spans="1:7" ht="17">
      <c r="A1803" s="77">
        <f>'Initiative Basics'!C39</f>
        <v>0</v>
      </c>
      <c r="B1803" s="96"/>
      <c r="C1803" s="97"/>
      <c r="D1803" s="98"/>
      <c r="E1803" s="98"/>
      <c r="F1803" s="96"/>
      <c r="G1803" s="99"/>
    </row>
    <row r="1804" spans="1:7" ht="17">
      <c r="A1804" s="82">
        <f>'Initiative Basics'!C40</f>
        <v>0</v>
      </c>
      <c r="B1804" s="83"/>
      <c r="C1804" s="84"/>
      <c r="D1804" s="85"/>
      <c r="E1804" s="85"/>
      <c r="F1804" s="83"/>
      <c r="G1804" s="86"/>
    </row>
    <row r="1805" spans="1:7" ht="17">
      <c r="A1805" s="77">
        <f>'Initiative Basics'!C41</f>
        <v>0</v>
      </c>
      <c r="B1805" s="96"/>
      <c r="C1805" s="97"/>
      <c r="D1805" s="98"/>
      <c r="E1805" s="98"/>
      <c r="F1805" s="96"/>
      <c r="G1805" s="99"/>
    </row>
    <row r="1806" spans="1:7" ht="17">
      <c r="A1806" s="82">
        <f>'Initiative Basics'!C42</f>
        <v>0</v>
      </c>
      <c r="B1806" s="83"/>
      <c r="C1806" s="84"/>
      <c r="D1806" s="85"/>
      <c r="E1806" s="85"/>
      <c r="F1806" s="83"/>
      <c r="G1806" s="86"/>
    </row>
    <row r="1807" spans="1:7" ht="18" thickBot="1">
      <c r="A1807" s="72" t="s">
        <v>11</v>
      </c>
      <c r="B1807" s="73">
        <f t="shared" ref="B1807:G1807" si="51">SUM(B1767:B1806)</f>
        <v>0</v>
      </c>
      <c r="C1807" s="74">
        <f t="shared" si="51"/>
        <v>0</v>
      </c>
      <c r="D1807" s="115">
        <f t="shared" si="51"/>
        <v>0</v>
      </c>
      <c r="E1807" s="115">
        <f t="shared" si="51"/>
        <v>0</v>
      </c>
      <c r="F1807" s="108">
        <f t="shared" si="51"/>
        <v>0</v>
      </c>
      <c r="G1807" s="109">
        <f t="shared" si="51"/>
        <v>0</v>
      </c>
    </row>
    <row r="1808" spans="1:7" ht="19" thickTop="1" thickBot="1">
      <c r="A1808" s="75" t="s">
        <v>9</v>
      </c>
      <c r="B1808" s="217">
        <f>SUM(B1767:C1806)</f>
        <v>0</v>
      </c>
      <c r="C1808" s="218"/>
      <c r="D1808" s="219">
        <f>SUM(D1767:E1806)</f>
        <v>0</v>
      </c>
      <c r="E1808" s="219"/>
      <c r="F1808" s="220">
        <f>SUM(F1767:G1806)</f>
        <v>0</v>
      </c>
      <c r="G1808" s="221"/>
    </row>
    <row r="1809" spans="1:7" ht="18" thickBot="1">
      <c r="A1809" s="103"/>
      <c r="B1809" s="104"/>
      <c r="C1809" s="104"/>
      <c r="D1809" s="105"/>
      <c r="E1809" s="103"/>
      <c r="F1809" s="103"/>
      <c r="G1809" s="103"/>
    </row>
    <row r="1810" spans="1:7" ht="17">
      <c r="A1810" s="76" t="s">
        <v>102</v>
      </c>
      <c r="B1810" s="222">
        <f>'Initiative Basics'!A42</f>
        <v>0</v>
      </c>
      <c r="C1810" s="223"/>
      <c r="D1810" s="223"/>
      <c r="E1810" s="223"/>
      <c r="F1810" s="223"/>
      <c r="G1810" s="224"/>
    </row>
    <row r="1811" spans="1:7" ht="17">
      <c r="A1811" s="210" t="s">
        <v>2</v>
      </c>
      <c r="B1811" s="212" t="s">
        <v>104</v>
      </c>
      <c r="C1811" s="213"/>
      <c r="D1811" s="214" t="s">
        <v>105</v>
      </c>
      <c r="E1811" s="214"/>
      <c r="F1811" s="215" t="s">
        <v>106</v>
      </c>
      <c r="G1811" s="216"/>
    </row>
    <row r="1812" spans="1:7" ht="18">
      <c r="A1812" s="211"/>
      <c r="B1812" s="49" t="s">
        <v>7</v>
      </c>
      <c r="C1812" s="50" t="s">
        <v>4</v>
      </c>
      <c r="D1812" s="116" t="s">
        <v>8</v>
      </c>
      <c r="E1812" s="116" t="s">
        <v>4</v>
      </c>
      <c r="F1812" s="106" t="s">
        <v>8</v>
      </c>
      <c r="G1812" s="107" t="s">
        <v>4</v>
      </c>
    </row>
    <row r="1813" spans="1:7" ht="17">
      <c r="A1813" s="77" t="str">
        <f>'Initiative Basics'!C3</f>
        <v>A</v>
      </c>
      <c r="B1813" s="78"/>
      <c r="C1813" s="79"/>
      <c r="D1813" s="93"/>
      <c r="E1813" s="93"/>
      <c r="F1813" s="94"/>
      <c r="G1813" s="95"/>
    </row>
    <row r="1814" spans="1:7" ht="17">
      <c r="A1814" s="82" t="str">
        <f>'Initiative Basics'!C4</f>
        <v>B</v>
      </c>
      <c r="B1814" s="83"/>
      <c r="C1814" s="84"/>
      <c r="D1814" s="85"/>
      <c r="E1814" s="85"/>
      <c r="F1814" s="83"/>
      <c r="G1814" s="86"/>
    </row>
    <row r="1815" spans="1:7" ht="17">
      <c r="A1815" s="77" t="str">
        <f>'Initiative Basics'!C5</f>
        <v>C</v>
      </c>
      <c r="B1815" s="96"/>
      <c r="C1815" s="97"/>
      <c r="D1815" s="98"/>
      <c r="E1815" s="98"/>
      <c r="F1815" s="96"/>
      <c r="G1815" s="99"/>
    </row>
    <row r="1816" spans="1:7" ht="17">
      <c r="A1816" s="82" t="str">
        <f>'Initiative Basics'!C6</f>
        <v>D</v>
      </c>
      <c r="B1816" s="83"/>
      <c r="C1816" s="84"/>
      <c r="D1816" s="85"/>
      <c r="E1816" s="85"/>
      <c r="F1816" s="83"/>
      <c r="G1816" s="86"/>
    </row>
    <row r="1817" spans="1:7" ht="17">
      <c r="A1817" s="77" t="str">
        <f>'Initiative Basics'!C7</f>
        <v>E</v>
      </c>
      <c r="B1817" s="96"/>
      <c r="C1817" s="97"/>
      <c r="D1817" s="98"/>
      <c r="E1817" s="98"/>
      <c r="F1817" s="96"/>
      <c r="G1817" s="99"/>
    </row>
    <row r="1818" spans="1:7" ht="17">
      <c r="A1818" s="82" t="str">
        <f>'Initiative Basics'!C8</f>
        <v>F</v>
      </c>
      <c r="B1818" s="83"/>
      <c r="C1818" s="84"/>
      <c r="D1818" s="85"/>
      <c r="E1818" s="85"/>
      <c r="F1818" s="83"/>
      <c r="G1818" s="86"/>
    </row>
    <row r="1819" spans="1:7" ht="17">
      <c r="A1819" s="77" t="str">
        <f>'Initiative Basics'!C9</f>
        <v>G</v>
      </c>
      <c r="B1819" s="96"/>
      <c r="C1819" s="97"/>
      <c r="D1819" s="98"/>
      <c r="E1819" s="98"/>
      <c r="F1819" s="96"/>
      <c r="G1819" s="99"/>
    </row>
    <row r="1820" spans="1:7" ht="17">
      <c r="A1820" s="82" t="str">
        <f>'Initiative Basics'!C10</f>
        <v>H</v>
      </c>
      <c r="B1820" s="83"/>
      <c r="C1820" s="84"/>
      <c r="D1820" s="85"/>
      <c r="E1820" s="85"/>
      <c r="F1820" s="83"/>
      <c r="G1820" s="86"/>
    </row>
    <row r="1821" spans="1:7" ht="17">
      <c r="A1821" s="77" t="str">
        <f>'Initiative Basics'!C11</f>
        <v>I</v>
      </c>
      <c r="B1821" s="96"/>
      <c r="C1821" s="97"/>
      <c r="D1821" s="98"/>
      <c r="E1821" s="98"/>
      <c r="F1821" s="96"/>
      <c r="G1821" s="99"/>
    </row>
    <row r="1822" spans="1:7" ht="17">
      <c r="A1822" s="82" t="str">
        <f>'Initiative Basics'!C12</f>
        <v>J</v>
      </c>
      <c r="B1822" s="83"/>
      <c r="C1822" s="84"/>
      <c r="D1822" s="85"/>
      <c r="E1822" s="85"/>
      <c r="F1822" s="83"/>
      <c r="G1822" s="86"/>
    </row>
    <row r="1823" spans="1:7" ht="17">
      <c r="A1823" s="77" t="str">
        <f>'Initiative Basics'!C13</f>
        <v>K</v>
      </c>
      <c r="B1823" s="96"/>
      <c r="C1823" s="97"/>
      <c r="D1823" s="98"/>
      <c r="E1823" s="98"/>
      <c r="F1823" s="96"/>
      <c r="G1823" s="99"/>
    </row>
    <row r="1824" spans="1:7" ht="17">
      <c r="A1824" s="82" t="str">
        <f>'Initiative Basics'!C14</f>
        <v>L</v>
      </c>
      <c r="B1824" s="83"/>
      <c r="C1824" s="84"/>
      <c r="D1824" s="85"/>
      <c r="E1824" s="85"/>
      <c r="F1824" s="83"/>
      <c r="G1824" s="86"/>
    </row>
    <row r="1825" spans="1:7" ht="17">
      <c r="A1825" s="77" t="str">
        <f>'Initiative Basics'!C15</f>
        <v>M</v>
      </c>
      <c r="B1825" s="96"/>
      <c r="C1825" s="97"/>
      <c r="D1825" s="98"/>
      <c r="E1825" s="98"/>
      <c r="F1825" s="96"/>
      <c r="G1825" s="99"/>
    </row>
    <row r="1826" spans="1:7" ht="17">
      <c r="A1826" s="82" t="str">
        <f>'Initiative Basics'!C16</f>
        <v>N</v>
      </c>
      <c r="B1826" s="83"/>
      <c r="C1826" s="84"/>
      <c r="D1826" s="85"/>
      <c r="E1826" s="85"/>
      <c r="F1826" s="83"/>
      <c r="G1826" s="86"/>
    </row>
    <row r="1827" spans="1:7" ht="17">
      <c r="A1827" s="77" t="str">
        <f>'Initiative Basics'!C17</f>
        <v>O</v>
      </c>
      <c r="B1827" s="96"/>
      <c r="C1827" s="97"/>
      <c r="D1827" s="98"/>
      <c r="E1827" s="98"/>
      <c r="F1827" s="96"/>
      <c r="G1827" s="99"/>
    </row>
    <row r="1828" spans="1:7" ht="17">
      <c r="A1828" s="82" t="str">
        <f>'Initiative Basics'!C18</f>
        <v>P</v>
      </c>
      <c r="B1828" s="83"/>
      <c r="C1828" s="84"/>
      <c r="D1828" s="85"/>
      <c r="E1828" s="85"/>
      <c r="F1828" s="83"/>
      <c r="G1828" s="86"/>
    </row>
    <row r="1829" spans="1:7" ht="17">
      <c r="A1829" s="77" t="str">
        <f>'Initiative Basics'!C19</f>
        <v>Q</v>
      </c>
      <c r="B1829" s="96"/>
      <c r="C1829" s="97"/>
      <c r="D1829" s="98"/>
      <c r="E1829" s="98"/>
      <c r="F1829" s="96"/>
      <c r="G1829" s="99"/>
    </row>
    <row r="1830" spans="1:7" ht="17">
      <c r="A1830" s="82" t="str">
        <f>'Initiative Basics'!C20</f>
        <v>R</v>
      </c>
      <c r="B1830" s="83"/>
      <c r="C1830" s="84"/>
      <c r="D1830" s="85"/>
      <c r="E1830" s="85"/>
      <c r="F1830" s="83"/>
      <c r="G1830" s="86"/>
    </row>
    <row r="1831" spans="1:7" ht="17">
      <c r="A1831" s="77" t="str">
        <f>'Initiative Basics'!C21</f>
        <v>S</v>
      </c>
      <c r="B1831" s="96"/>
      <c r="C1831" s="97"/>
      <c r="D1831" s="98"/>
      <c r="E1831" s="98"/>
      <c r="F1831" s="96"/>
      <c r="G1831" s="99"/>
    </row>
    <row r="1832" spans="1:7" ht="17">
      <c r="A1832" s="82" t="str">
        <f>'Initiative Basics'!C22</f>
        <v>T</v>
      </c>
      <c r="B1832" s="83"/>
      <c r="C1832" s="84"/>
      <c r="D1832" s="85"/>
      <c r="E1832" s="85"/>
      <c r="F1832" s="83"/>
      <c r="G1832" s="86"/>
    </row>
    <row r="1833" spans="1:7" ht="17">
      <c r="A1833" s="77" t="str">
        <f>'Initiative Basics'!C23</f>
        <v>U</v>
      </c>
      <c r="B1833" s="96"/>
      <c r="C1833" s="97"/>
      <c r="D1833" s="98"/>
      <c r="E1833" s="98"/>
      <c r="F1833" s="96"/>
      <c r="G1833" s="99"/>
    </row>
    <row r="1834" spans="1:7" ht="17">
      <c r="A1834" s="82" t="str">
        <f>'Initiative Basics'!C24</f>
        <v>V</v>
      </c>
      <c r="B1834" s="83"/>
      <c r="C1834" s="84"/>
      <c r="D1834" s="85"/>
      <c r="E1834" s="85"/>
      <c r="F1834" s="83"/>
      <c r="G1834" s="86"/>
    </row>
    <row r="1835" spans="1:7" ht="17">
      <c r="A1835" s="77" t="str">
        <f>'Initiative Basics'!C25</f>
        <v>W</v>
      </c>
      <c r="B1835" s="96"/>
      <c r="C1835" s="97"/>
      <c r="D1835" s="98"/>
      <c r="E1835" s="98"/>
      <c r="F1835" s="96"/>
      <c r="G1835" s="99"/>
    </row>
    <row r="1836" spans="1:7" ht="17">
      <c r="A1836" s="82" t="str">
        <f>'Initiative Basics'!C26</f>
        <v>X</v>
      </c>
      <c r="B1836" s="83"/>
      <c r="C1836" s="84"/>
      <c r="D1836" s="85"/>
      <c r="E1836" s="85"/>
      <c r="F1836" s="83"/>
      <c r="G1836" s="86"/>
    </row>
    <row r="1837" spans="1:7" ht="17">
      <c r="A1837" s="77" t="str">
        <f>'Initiative Basics'!C27</f>
        <v>Y</v>
      </c>
      <c r="B1837" s="96"/>
      <c r="C1837" s="97"/>
      <c r="D1837" s="98"/>
      <c r="E1837" s="98"/>
      <c r="F1837" s="96"/>
      <c r="G1837" s="99"/>
    </row>
    <row r="1838" spans="1:7" ht="17">
      <c r="A1838" s="82" t="str">
        <f>'Initiative Basics'!C28</f>
        <v>Z</v>
      </c>
      <c r="B1838" s="83"/>
      <c r="C1838" s="84"/>
      <c r="D1838" s="85"/>
      <c r="E1838" s="85"/>
      <c r="F1838" s="83"/>
      <c r="G1838" s="86"/>
    </row>
    <row r="1839" spans="1:7" ht="17">
      <c r="A1839" s="77">
        <f>'Initiative Basics'!C29</f>
        <v>0</v>
      </c>
      <c r="B1839" s="96"/>
      <c r="C1839" s="97"/>
      <c r="D1839" s="98"/>
      <c r="E1839" s="98"/>
      <c r="F1839" s="96"/>
      <c r="G1839" s="99"/>
    </row>
    <row r="1840" spans="1:7" ht="17">
      <c r="A1840" s="82">
        <f>'Initiative Basics'!C30</f>
        <v>0</v>
      </c>
      <c r="B1840" s="83"/>
      <c r="C1840" s="84"/>
      <c r="D1840" s="85"/>
      <c r="E1840" s="85"/>
      <c r="F1840" s="83"/>
      <c r="G1840" s="86"/>
    </row>
    <row r="1841" spans="1:7" ht="17">
      <c r="A1841" s="77">
        <f>'Initiative Basics'!C31</f>
        <v>0</v>
      </c>
      <c r="B1841" s="96"/>
      <c r="C1841" s="97"/>
      <c r="D1841" s="98"/>
      <c r="E1841" s="98"/>
      <c r="F1841" s="96"/>
      <c r="G1841" s="99"/>
    </row>
    <row r="1842" spans="1:7" ht="17">
      <c r="A1842" s="82">
        <f>'Initiative Basics'!C32</f>
        <v>0</v>
      </c>
      <c r="B1842" s="83"/>
      <c r="C1842" s="84"/>
      <c r="D1842" s="85"/>
      <c r="E1842" s="85"/>
      <c r="F1842" s="83"/>
      <c r="G1842" s="86"/>
    </row>
    <row r="1843" spans="1:7" ht="17">
      <c r="A1843" s="77">
        <f>'Initiative Basics'!C33</f>
        <v>0</v>
      </c>
      <c r="B1843" s="96"/>
      <c r="C1843" s="97"/>
      <c r="D1843" s="98"/>
      <c r="E1843" s="98"/>
      <c r="F1843" s="96"/>
      <c r="G1843" s="99"/>
    </row>
    <row r="1844" spans="1:7" ht="17">
      <c r="A1844" s="82">
        <f>'Initiative Basics'!C34</f>
        <v>0</v>
      </c>
      <c r="B1844" s="83"/>
      <c r="C1844" s="84"/>
      <c r="D1844" s="85"/>
      <c r="E1844" s="85"/>
      <c r="F1844" s="83"/>
      <c r="G1844" s="86"/>
    </row>
    <row r="1845" spans="1:7" ht="17">
      <c r="A1845" s="77">
        <f>'Initiative Basics'!C35</f>
        <v>0</v>
      </c>
      <c r="B1845" s="96"/>
      <c r="C1845" s="97"/>
      <c r="D1845" s="98"/>
      <c r="E1845" s="98"/>
      <c r="F1845" s="96"/>
      <c r="G1845" s="99"/>
    </row>
    <row r="1846" spans="1:7" ht="17">
      <c r="A1846" s="82">
        <f>'Initiative Basics'!C36</f>
        <v>0</v>
      </c>
      <c r="B1846" s="83"/>
      <c r="C1846" s="84"/>
      <c r="D1846" s="85"/>
      <c r="E1846" s="85"/>
      <c r="F1846" s="83"/>
      <c r="G1846" s="86"/>
    </row>
    <row r="1847" spans="1:7" ht="17">
      <c r="A1847" s="77">
        <f>'Initiative Basics'!C37</f>
        <v>0</v>
      </c>
      <c r="B1847" s="96"/>
      <c r="C1847" s="97"/>
      <c r="D1847" s="98"/>
      <c r="E1847" s="98"/>
      <c r="F1847" s="96"/>
      <c r="G1847" s="99"/>
    </row>
    <row r="1848" spans="1:7" ht="17">
      <c r="A1848" s="82">
        <f>'Initiative Basics'!C38</f>
        <v>0</v>
      </c>
      <c r="B1848" s="83"/>
      <c r="C1848" s="84"/>
      <c r="D1848" s="85"/>
      <c r="E1848" s="85"/>
      <c r="F1848" s="83"/>
      <c r="G1848" s="86"/>
    </row>
    <row r="1849" spans="1:7" ht="17">
      <c r="A1849" s="77">
        <f>'Initiative Basics'!C39</f>
        <v>0</v>
      </c>
      <c r="B1849" s="96"/>
      <c r="C1849" s="97"/>
      <c r="D1849" s="98"/>
      <c r="E1849" s="98"/>
      <c r="F1849" s="96"/>
      <c r="G1849" s="99"/>
    </row>
    <row r="1850" spans="1:7" ht="17">
      <c r="A1850" s="82">
        <f>'Initiative Basics'!C40</f>
        <v>0</v>
      </c>
      <c r="B1850" s="83"/>
      <c r="C1850" s="84"/>
      <c r="D1850" s="85"/>
      <c r="E1850" s="85"/>
      <c r="F1850" s="83"/>
      <c r="G1850" s="86"/>
    </row>
    <row r="1851" spans="1:7" ht="17">
      <c r="A1851" s="77">
        <f>'Initiative Basics'!C41</f>
        <v>0</v>
      </c>
      <c r="B1851" s="96"/>
      <c r="C1851" s="97"/>
      <c r="D1851" s="98"/>
      <c r="E1851" s="98"/>
      <c r="F1851" s="96"/>
      <c r="G1851" s="99"/>
    </row>
    <row r="1852" spans="1:7" ht="17">
      <c r="A1852" s="82">
        <f>'Initiative Basics'!C42</f>
        <v>0</v>
      </c>
      <c r="B1852" s="83"/>
      <c r="C1852" s="84"/>
      <c r="D1852" s="85"/>
      <c r="E1852" s="85"/>
      <c r="F1852" s="83"/>
      <c r="G1852" s="86"/>
    </row>
    <row r="1853" spans="1:7" ht="18" thickBot="1">
      <c r="A1853" s="72" t="s">
        <v>11</v>
      </c>
      <c r="B1853" s="73">
        <f t="shared" ref="B1853:G1853" si="52">SUM(B1813:B1852)</f>
        <v>0</v>
      </c>
      <c r="C1853" s="74">
        <f t="shared" si="52"/>
        <v>0</v>
      </c>
      <c r="D1853" s="115">
        <f t="shared" si="52"/>
        <v>0</v>
      </c>
      <c r="E1853" s="115">
        <f t="shared" si="52"/>
        <v>0</v>
      </c>
      <c r="F1853" s="108">
        <f t="shared" si="52"/>
        <v>0</v>
      </c>
      <c r="G1853" s="109">
        <f t="shared" si="52"/>
        <v>0</v>
      </c>
    </row>
    <row r="1854" spans="1:7" ht="19" thickTop="1" thickBot="1">
      <c r="A1854" s="75" t="s">
        <v>9</v>
      </c>
      <c r="B1854" s="217">
        <f>SUM(B1813:C1852)</f>
        <v>0</v>
      </c>
      <c r="C1854" s="218"/>
      <c r="D1854" s="219">
        <f>SUM(D1813:E1852)</f>
        <v>0</v>
      </c>
      <c r="E1854" s="219"/>
      <c r="F1854" s="220">
        <f>SUM(F1813:G1852)</f>
        <v>0</v>
      </c>
      <c r="G1854" s="221"/>
    </row>
  </sheetData>
  <sheetProtection sheet="1" objects="1" formatCells="0" formatColumns="0" formatRows="0" insertColumns="0" insertRows="0" insertHyperlinks="0" deleteColumns="0" deleteRows="0" sort="0" autoFilter="0" pivotTables="0"/>
  <mergeCells count="330">
    <mergeCell ref="B1810:G1810"/>
    <mergeCell ref="A1811:A1812"/>
    <mergeCell ref="B1811:C1811"/>
    <mergeCell ref="D1811:E1811"/>
    <mergeCell ref="F1811:G1811"/>
    <mergeCell ref="B1854:C1854"/>
    <mergeCell ref="D1854:E1854"/>
    <mergeCell ref="F1854:G1854"/>
    <mergeCell ref="B1762:C1762"/>
    <mergeCell ref="D1762:E1762"/>
    <mergeCell ref="F1762:G1762"/>
    <mergeCell ref="B1764:G1764"/>
    <mergeCell ref="A1765:A1766"/>
    <mergeCell ref="B1765:C1765"/>
    <mergeCell ref="D1765:E1765"/>
    <mergeCell ref="F1765:G1765"/>
    <mergeCell ref="B1808:C1808"/>
    <mergeCell ref="D1808:E1808"/>
    <mergeCell ref="F1808:G1808"/>
    <mergeCell ref="A1673:A1674"/>
    <mergeCell ref="B1673:C1673"/>
    <mergeCell ref="D1673:E1673"/>
    <mergeCell ref="F1673:G1673"/>
    <mergeCell ref="B1716:C1716"/>
    <mergeCell ref="D1716:E1716"/>
    <mergeCell ref="F1716:G1716"/>
    <mergeCell ref="B1718:G1718"/>
    <mergeCell ref="A1719:A1720"/>
    <mergeCell ref="B1719:C1719"/>
    <mergeCell ref="D1719:E1719"/>
    <mergeCell ref="F1719:G1719"/>
    <mergeCell ref="B1626:G1626"/>
    <mergeCell ref="A1627:A1628"/>
    <mergeCell ref="B1627:C1627"/>
    <mergeCell ref="D1627:E1627"/>
    <mergeCell ref="F1627:G1627"/>
    <mergeCell ref="B1670:C1670"/>
    <mergeCell ref="D1670:E1670"/>
    <mergeCell ref="F1670:G1670"/>
    <mergeCell ref="B1672:G1672"/>
    <mergeCell ref="B1578:C1578"/>
    <mergeCell ref="D1578:E1578"/>
    <mergeCell ref="F1578:G1578"/>
    <mergeCell ref="B1580:G1580"/>
    <mergeCell ref="A1581:A1582"/>
    <mergeCell ref="B1581:C1581"/>
    <mergeCell ref="D1581:E1581"/>
    <mergeCell ref="F1581:G1581"/>
    <mergeCell ref="B1624:C1624"/>
    <mergeCell ref="D1624:E1624"/>
    <mergeCell ref="F1624:G1624"/>
    <mergeCell ref="A1489:A1490"/>
    <mergeCell ref="B1489:C1489"/>
    <mergeCell ref="D1489:E1489"/>
    <mergeCell ref="F1489:G1489"/>
    <mergeCell ref="B1532:C1532"/>
    <mergeCell ref="D1532:E1532"/>
    <mergeCell ref="F1532:G1532"/>
    <mergeCell ref="B1534:G1534"/>
    <mergeCell ref="A1535:A1536"/>
    <mergeCell ref="B1535:C1535"/>
    <mergeCell ref="D1535:E1535"/>
    <mergeCell ref="F1535:G1535"/>
    <mergeCell ref="B1442:G1442"/>
    <mergeCell ref="A1443:A1444"/>
    <mergeCell ref="B1443:C1443"/>
    <mergeCell ref="D1443:E1443"/>
    <mergeCell ref="F1443:G1443"/>
    <mergeCell ref="B1486:C1486"/>
    <mergeCell ref="D1486:E1486"/>
    <mergeCell ref="F1486:G1486"/>
    <mergeCell ref="B1488:G1488"/>
    <mergeCell ref="B1394:C1394"/>
    <mergeCell ref="D1394:E1394"/>
    <mergeCell ref="F1394:G1394"/>
    <mergeCell ref="B1396:G1396"/>
    <mergeCell ref="A1397:A1398"/>
    <mergeCell ref="B1397:C1397"/>
    <mergeCell ref="D1397:E1397"/>
    <mergeCell ref="F1397:G1397"/>
    <mergeCell ref="B1440:C1440"/>
    <mergeCell ref="D1440:E1440"/>
    <mergeCell ref="F1440:G1440"/>
    <mergeCell ref="A1305:A1306"/>
    <mergeCell ref="B1305:C1305"/>
    <mergeCell ref="D1305:E1305"/>
    <mergeCell ref="F1305:G1305"/>
    <mergeCell ref="B1348:C1348"/>
    <mergeCell ref="D1348:E1348"/>
    <mergeCell ref="F1348:G1348"/>
    <mergeCell ref="B1350:G1350"/>
    <mergeCell ref="A1351:A1352"/>
    <mergeCell ref="B1351:C1351"/>
    <mergeCell ref="D1351:E1351"/>
    <mergeCell ref="F1351:G1351"/>
    <mergeCell ref="B1258:G1258"/>
    <mergeCell ref="A1259:A1260"/>
    <mergeCell ref="B1259:C1259"/>
    <mergeCell ref="D1259:E1259"/>
    <mergeCell ref="F1259:G1259"/>
    <mergeCell ref="B1302:C1302"/>
    <mergeCell ref="D1302:E1302"/>
    <mergeCell ref="F1302:G1302"/>
    <mergeCell ref="B1304:G1304"/>
    <mergeCell ref="B1210:C1210"/>
    <mergeCell ref="D1210:E1210"/>
    <mergeCell ref="F1210:G1210"/>
    <mergeCell ref="B1212:G1212"/>
    <mergeCell ref="A1213:A1214"/>
    <mergeCell ref="B1213:C1213"/>
    <mergeCell ref="D1213:E1213"/>
    <mergeCell ref="F1213:G1213"/>
    <mergeCell ref="B1256:C1256"/>
    <mergeCell ref="D1256:E1256"/>
    <mergeCell ref="F1256:G1256"/>
    <mergeCell ref="A1121:A1122"/>
    <mergeCell ref="B1121:C1121"/>
    <mergeCell ref="D1121:E1121"/>
    <mergeCell ref="F1121:G1121"/>
    <mergeCell ref="B1164:C1164"/>
    <mergeCell ref="D1164:E1164"/>
    <mergeCell ref="F1164:G1164"/>
    <mergeCell ref="B1166:G1166"/>
    <mergeCell ref="A1167:A1168"/>
    <mergeCell ref="B1167:C1167"/>
    <mergeCell ref="D1167:E1167"/>
    <mergeCell ref="F1167:G1167"/>
    <mergeCell ref="B1074:G1074"/>
    <mergeCell ref="A1075:A1076"/>
    <mergeCell ref="B1075:C1075"/>
    <mergeCell ref="D1075:E1075"/>
    <mergeCell ref="F1075:G1075"/>
    <mergeCell ref="B1118:C1118"/>
    <mergeCell ref="D1118:E1118"/>
    <mergeCell ref="F1118:G1118"/>
    <mergeCell ref="B1120:G1120"/>
    <mergeCell ref="B1026:C1026"/>
    <mergeCell ref="D1026:E1026"/>
    <mergeCell ref="F1026:G1026"/>
    <mergeCell ref="B1028:G1028"/>
    <mergeCell ref="A1029:A1030"/>
    <mergeCell ref="B1029:C1029"/>
    <mergeCell ref="D1029:E1029"/>
    <mergeCell ref="F1029:G1029"/>
    <mergeCell ref="B1072:C1072"/>
    <mergeCell ref="D1072:E1072"/>
    <mergeCell ref="F1072:G1072"/>
    <mergeCell ref="A937:A938"/>
    <mergeCell ref="B937:C937"/>
    <mergeCell ref="D937:E937"/>
    <mergeCell ref="F937:G937"/>
    <mergeCell ref="B980:C980"/>
    <mergeCell ref="D980:E980"/>
    <mergeCell ref="F980:G980"/>
    <mergeCell ref="B982:G982"/>
    <mergeCell ref="A983:A984"/>
    <mergeCell ref="B983:C983"/>
    <mergeCell ref="D983:E983"/>
    <mergeCell ref="F983:G983"/>
    <mergeCell ref="B890:G890"/>
    <mergeCell ref="A891:A892"/>
    <mergeCell ref="B891:C891"/>
    <mergeCell ref="D891:E891"/>
    <mergeCell ref="F891:G891"/>
    <mergeCell ref="B934:C934"/>
    <mergeCell ref="D934:E934"/>
    <mergeCell ref="F934:G934"/>
    <mergeCell ref="B936:G936"/>
    <mergeCell ref="B842:C842"/>
    <mergeCell ref="D842:E842"/>
    <mergeCell ref="F842:G842"/>
    <mergeCell ref="B844:G844"/>
    <mergeCell ref="A845:A846"/>
    <mergeCell ref="B845:C845"/>
    <mergeCell ref="D845:E845"/>
    <mergeCell ref="F845:G845"/>
    <mergeCell ref="B888:C888"/>
    <mergeCell ref="D888:E888"/>
    <mergeCell ref="F888:G888"/>
    <mergeCell ref="A753:A754"/>
    <mergeCell ref="B753:C753"/>
    <mergeCell ref="D753:E753"/>
    <mergeCell ref="F753:G753"/>
    <mergeCell ref="B796:C796"/>
    <mergeCell ref="D796:E796"/>
    <mergeCell ref="F796:G796"/>
    <mergeCell ref="B798:G798"/>
    <mergeCell ref="A799:A800"/>
    <mergeCell ref="B799:C799"/>
    <mergeCell ref="D799:E799"/>
    <mergeCell ref="F799:G799"/>
    <mergeCell ref="B706:G706"/>
    <mergeCell ref="A707:A708"/>
    <mergeCell ref="B707:C707"/>
    <mergeCell ref="D707:E707"/>
    <mergeCell ref="F707:G707"/>
    <mergeCell ref="B750:C750"/>
    <mergeCell ref="D750:E750"/>
    <mergeCell ref="F750:G750"/>
    <mergeCell ref="B752:G752"/>
    <mergeCell ref="B704:C704"/>
    <mergeCell ref="D704:E704"/>
    <mergeCell ref="F704:G704"/>
    <mergeCell ref="B660:G660"/>
    <mergeCell ref="A661:A662"/>
    <mergeCell ref="B661:C661"/>
    <mergeCell ref="D661:E661"/>
    <mergeCell ref="F661:G661"/>
    <mergeCell ref="A615:A616"/>
    <mergeCell ref="B615:C615"/>
    <mergeCell ref="D615:E615"/>
    <mergeCell ref="F615:G615"/>
    <mergeCell ref="B658:C658"/>
    <mergeCell ref="D658:E658"/>
    <mergeCell ref="F658:G658"/>
    <mergeCell ref="B612:C612"/>
    <mergeCell ref="D612:E612"/>
    <mergeCell ref="F612:G612"/>
    <mergeCell ref="B614:G614"/>
    <mergeCell ref="B568:G568"/>
    <mergeCell ref="A569:A570"/>
    <mergeCell ref="B569:C569"/>
    <mergeCell ref="D569:E569"/>
    <mergeCell ref="F569:G569"/>
    <mergeCell ref="A523:A524"/>
    <mergeCell ref="B523:C523"/>
    <mergeCell ref="D523:E523"/>
    <mergeCell ref="F523:G523"/>
    <mergeCell ref="B566:C566"/>
    <mergeCell ref="D566:E566"/>
    <mergeCell ref="F566:G566"/>
    <mergeCell ref="B520:C520"/>
    <mergeCell ref="D520:E520"/>
    <mergeCell ref="F520:G520"/>
    <mergeCell ref="B522:G522"/>
    <mergeCell ref="B476:G476"/>
    <mergeCell ref="A477:A478"/>
    <mergeCell ref="B477:C477"/>
    <mergeCell ref="D477:E477"/>
    <mergeCell ref="F477:G477"/>
    <mergeCell ref="A1:G1"/>
    <mergeCell ref="F63:G63"/>
    <mergeCell ref="A109:A110"/>
    <mergeCell ref="A17:A18"/>
    <mergeCell ref="B17:C17"/>
    <mergeCell ref="D17:E17"/>
    <mergeCell ref="B106:C106"/>
    <mergeCell ref="D106:E106"/>
    <mergeCell ref="A63:A64"/>
    <mergeCell ref="B63:C63"/>
    <mergeCell ref="D63:E63"/>
    <mergeCell ref="F4:G4"/>
    <mergeCell ref="A4:A5"/>
    <mergeCell ref="B4:C4"/>
    <mergeCell ref="D4:E4"/>
    <mergeCell ref="B2:G2"/>
    <mergeCell ref="B3:G3"/>
    <mergeCell ref="B154:G154"/>
    <mergeCell ref="F155:G155"/>
    <mergeCell ref="B152:C152"/>
    <mergeCell ref="D152:E152"/>
    <mergeCell ref="F152:G152"/>
    <mergeCell ref="B14:C14"/>
    <mergeCell ref="D14:E14"/>
    <mergeCell ref="F14:G14"/>
    <mergeCell ref="B60:C60"/>
    <mergeCell ref="D60:E60"/>
    <mergeCell ref="F60:G60"/>
    <mergeCell ref="F109:G109"/>
    <mergeCell ref="D109:E109"/>
    <mergeCell ref="B109:C109"/>
    <mergeCell ref="F106:G106"/>
    <mergeCell ref="F17:G17"/>
    <mergeCell ref="B108:G108"/>
    <mergeCell ref="B62:G62"/>
    <mergeCell ref="B16:G16"/>
    <mergeCell ref="B200:G200"/>
    <mergeCell ref="A201:A202"/>
    <mergeCell ref="B201:C201"/>
    <mergeCell ref="D201:E201"/>
    <mergeCell ref="F201:G201"/>
    <mergeCell ref="B244:C244"/>
    <mergeCell ref="D244:E244"/>
    <mergeCell ref="F244:G244"/>
    <mergeCell ref="A155:A156"/>
    <mergeCell ref="B155:C155"/>
    <mergeCell ref="D155:E155"/>
    <mergeCell ref="B198:C198"/>
    <mergeCell ref="D198:E198"/>
    <mergeCell ref="F198:G198"/>
    <mergeCell ref="A293:A294"/>
    <mergeCell ref="B293:C293"/>
    <mergeCell ref="D293:E293"/>
    <mergeCell ref="B292:G292"/>
    <mergeCell ref="F293:G293"/>
    <mergeCell ref="B336:C336"/>
    <mergeCell ref="D336:E336"/>
    <mergeCell ref="F336:G336"/>
    <mergeCell ref="B246:G246"/>
    <mergeCell ref="A247:A248"/>
    <mergeCell ref="B247:C247"/>
    <mergeCell ref="D247:E247"/>
    <mergeCell ref="F247:G247"/>
    <mergeCell ref="B290:C290"/>
    <mergeCell ref="D290:E290"/>
    <mergeCell ref="F290:G290"/>
    <mergeCell ref="B338:G338"/>
    <mergeCell ref="A339:A340"/>
    <mergeCell ref="B339:C339"/>
    <mergeCell ref="D339:E339"/>
    <mergeCell ref="F339:G339"/>
    <mergeCell ref="F385:G385"/>
    <mergeCell ref="B428:C428"/>
    <mergeCell ref="D428:E428"/>
    <mergeCell ref="F428:G428"/>
    <mergeCell ref="B382:C382"/>
    <mergeCell ref="D382:E382"/>
    <mergeCell ref="F382:G382"/>
    <mergeCell ref="B384:G384"/>
    <mergeCell ref="A431:A432"/>
    <mergeCell ref="B431:C431"/>
    <mergeCell ref="D431:E431"/>
    <mergeCell ref="A385:A386"/>
    <mergeCell ref="B385:C385"/>
    <mergeCell ref="D385:E385"/>
    <mergeCell ref="F431:G431"/>
    <mergeCell ref="B474:C474"/>
    <mergeCell ref="D474:E474"/>
    <mergeCell ref="F474:G474"/>
    <mergeCell ref="B430:G430"/>
  </mergeCells>
  <pageMargins left="0.25" right="0.25" top="0.75" bottom="0.75" header="0.3" footer="0.3"/>
  <pageSetup scale="9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L44"/>
  <sheetViews>
    <sheetView showGridLines="0" zoomScale="93" zoomScaleNormal="90" workbookViewId="0">
      <selection activeCell="F4" sqref="F4"/>
    </sheetView>
  </sheetViews>
  <sheetFormatPr baseColWidth="10" defaultColWidth="9.1640625" defaultRowHeight="15"/>
  <cols>
    <col min="1" max="1" width="36.5" style="1" bestFit="1" customWidth="1"/>
    <col min="2" max="3" width="15.33203125" style="1" customWidth="1"/>
    <col min="4" max="4" width="17" style="1" customWidth="1"/>
    <col min="5" max="6" width="15.33203125" style="1" customWidth="1"/>
    <col min="7" max="7" width="16.83203125" style="1" customWidth="1"/>
    <col min="8" max="10" width="15.33203125" style="1" customWidth="1"/>
    <col min="11" max="11" width="20.1640625" style="1" bestFit="1" customWidth="1"/>
    <col min="12" max="16384" width="9.1640625" style="1"/>
  </cols>
  <sheetData>
    <row r="1" spans="1:12" ht="117.75" customHeight="1">
      <c r="A1" s="237"/>
      <c r="B1" s="238"/>
      <c r="C1" s="238"/>
      <c r="D1" s="238"/>
      <c r="E1" s="238"/>
      <c r="F1" s="238"/>
      <c r="G1" s="238"/>
      <c r="H1" s="238"/>
      <c r="I1" s="238"/>
      <c r="J1" s="238"/>
      <c r="K1" s="238"/>
      <c r="L1"/>
    </row>
    <row r="2" spans="1:12" ht="17">
      <c r="A2" s="117"/>
      <c r="B2" s="234" t="s">
        <v>107</v>
      </c>
      <c r="C2" s="234"/>
      <c r="D2" s="234"/>
      <c r="E2" s="235" t="s">
        <v>108</v>
      </c>
      <c r="F2" s="235"/>
      <c r="G2" s="235"/>
      <c r="H2" s="236" t="s">
        <v>109</v>
      </c>
      <c r="I2" s="236"/>
      <c r="J2" s="236"/>
      <c r="K2" s="118" t="s">
        <v>110</v>
      </c>
    </row>
    <row r="3" spans="1:12" ht="36">
      <c r="A3" s="119" t="s">
        <v>111</v>
      </c>
      <c r="B3" s="120" t="s">
        <v>12</v>
      </c>
      <c r="C3" s="120" t="s">
        <v>4</v>
      </c>
      <c r="D3" s="120" t="s">
        <v>3</v>
      </c>
      <c r="E3" s="121" t="s">
        <v>5</v>
      </c>
      <c r="F3" s="121" t="s">
        <v>4</v>
      </c>
      <c r="G3" s="121" t="s">
        <v>3</v>
      </c>
      <c r="H3" s="122" t="s">
        <v>5</v>
      </c>
      <c r="I3" s="122" t="s">
        <v>4</v>
      </c>
      <c r="J3" s="122" t="s">
        <v>3</v>
      </c>
      <c r="K3" s="123"/>
    </row>
    <row r="4" spans="1:12" ht="19" thickBot="1">
      <c r="A4" s="124" t="s">
        <v>0</v>
      </c>
      <c r="B4" s="125">
        <f>SUM(B5:B44)</f>
        <v>0</v>
      </c>
      <c r="C4" s="125">
        <f t="shared" ref="C4:K4" si="0">SUM(C5:C44)</f>
        <v>0</v>
      </c>
      <c r="D4" s="125">
        <f t="shared" si="0"/>
        <v>0</v>
      </c>
      <c r="E4" s="126">
        <f t="shared" ca="1" si="0"/>
        <v>0</v>
      </c>
      <c r="F4" s="126">
        <f t="shared" ca="1" si="0"/>
        <v>0</v>
      </c>
      <c r="G4" s="126">
        <f t="shared" ca="1" si="0"/>
        <v>0</v>
      </c>
      <c r="H4" s="127">
        <f t="shared" ca="1" si="0"/>
        <v>0</v>
      </c>
      <c r="I4" s="127">
        <f t="shared" ca="1" si="0"/>
        <v>0</v>
      </c>
      <c r="J4" s="127">
        <f t="shared" ca="1" si="0"/>
        <v>0</v>
      </c>
      <c r="K4" s="127">
        <f t="shared" ca="1" si="0"/>
        <v>0</v>
      </c>
    </row>
    <row r="5" spans="1:12" ht="18" thickTop="1">
      <c r="A5" s="128" t="str">
        <f>'Initiative Basics'!A3</f>
        <v>A</v>
      </c>
      <c r="B5" s="129">
        <f>'Planning Sheet'!B59</f>
        <v>0</v>
      </c>
      <c r="C5" s="129">
        <f>'Planning Sheet'!C59</f>
        <v>0</v>
      </c>
      <c r="D5" s="129">
        <f>B5+C5</f>
        <v>0</v>
      </c>
      <c r="E5" s="130">
        <f>'Planning Sheet'!D59</f>
        <v>0</v>
      </c>
      <c r="F5" s="130">
        <f>'Planning Sheet'!E59</f>
        <v>0</v>
      </c>
      <c r="G5" s="130">
        <f>E5+F5</f>
        <v>0</v>
      </c>
      <c r="H5" s="131">
        <f>'Planning Sheet'!F59</f>
        <v>0</v>
      </c>
      <c r="I5" s="131">
        <f>'Planning Sheet'!G59</f>
        <v>0</v>
      </c>
      <c r="J5" s="131">
        <f>H5+I5</f>
        <v>0</v>
      </c>
      <c r="K5" s="132">
        <f t="shared" ref="K5:K43" si="1">SUM(D5,G5,J5)</f>
        <v>0</v>
      </c>
    </row>
    <row r="6" spans="1:12" ht="17">
      <c r="A6" s="128" t="str">
        <f>'Initiative Basics'!A4</f>
        <v>B</v>
      </c>
      <c r="B6" s="129">
        <f>'Planning Sheet'!B105</f>
        <v>0</v>
      </c>
      <c r="C6" s="129">
        <f>'Planning Sheet'!C105</f>
        <v>0</v>
      </c>
      <c r="D6" s="129">
        <f t="shared" ref="D6:D12" si="2">B6+C6</f>
        <v>0</v>
      </c>
      <c r="E6" s="130">
        <f>'Planning Sheet'!D105</f>
        <v>0</v>
      </c>
      <c r="F6" s="130">
        <f>'Planning Sheet'!E105</f>
        <v>0</v>
      </c>
      <c r="G6" s="130">
        <f t="shared" ref="G6:G36" si="3">E6+F6</f>
        <v>0</v>
      </c>
      <c r="H6" s="131">
        <f>'Planning Sheet'!F105</f>
        <v>0</v>
      </c>
      <c r="I6" s="131">
        <f ca="1">SUM(SUMIF('Planning Sheet'!B16:G16,'Funding Plan by Program-Policy'!A6,'Planning Sheet'!G59)+SUMIF('Planning Sheet'!B62:G62,'Funding Plan by Program-Policy'!A6,'Planning Sheet'!G105)+SUMIF('Planning Sheet'!B108:G108,'Funding Plan by Program-Policy'!A6,'Planning Sheet'!G151)+SUMIF('Planning Sheet'!B154:G154,'Funding Plan by Program-Policy'!A6,'Planning Sheet'!G197)+SUMIF('Planning Sheet'!B200:G200,'Funding Plan by Program-Policy'!A6,'Planning Sheet'!G243)+SUMIF('Planning Sheet'!B246:G246,'Funding Plan by Program-Policy'!A6,'Planning Sheet'!G289)+SUMIF('Planning Sheet'!B292:G292,'Funding Plan by Program-Policy'!A6,'Planning Sheet'!G335)+SUMIF('Planning Sheet'!B338:G338,'Funding Plan by Program-Policy'!A6,'Planning Sheet'!G381)+SUMIF('Planning Sheet'!B384:G384,'Funding Plan by Program-Policy'!A6,'Planning Sheet'!G427)+SUMIF('Planning Sheet'!B430:G430,'Funding Plan by Program-Policy'!A6,'Planning Sheet'!G473)+SUMIF('Planning Sheet'!$B$476:$G$476,'Funding Plan by Program-Policy'!A6,'Planning Sheet'!$G$519)+SUMIF('Planning Sheet'!$B$522:$G$522,'Funding Plan by Program-Policy'!A6,'Planning Sheet'!$G$565)+SUMIF('Planning Sheet'!$B$568:$G$568,'Funding Plan by Program-Policy'!A6,'Planning Sheet'!$G$611)+SUMIF('Planning Sheet'!$B$614:$G$614,'Funding Plan by Program-Policy'!A6,'Planning Sheet'!$G$657)+SUMIF('Planning Sheet'!$B$660:$G$660,'Funding Plan by Program-Policy'!A6,'Planning Sheet'!$G$703))</f>
        <v>0</v>
      </c>
      <c r="J6" s="131">
        <f t="shared" ref="J6:J11" ca="1" si="4">H6+I6</f>
        <v>0</v>
      </c>
      <c r="K6" s="132">
        <f t="shared" ca="1" si="1"/>
        <v>0</v>
      </c>
    </row>
    <row r="7" spans="1:12" ht="17">
      <c r="A7" s="128" t="str">
        <f>'Initiative Basics'!A5</f>
        <v>C</v>
      </c>
      <c r="B7" s="129">
        <f>'Planning Sheet'!B151</f>
        <v>0</v>
      </c>
      <c r="C7" s="129">
        <f>'Planning Sheet'!C151</f>
        <v>0</v>
      </c>
      <c r="D7" s="129">
        <f t="shared" si="2"/>
        <v>0</v>
      </c>
      <c r="E7" s="130">
        <f ca="1">SUM(SUMIF('Planning Sheet'!B16:G16,'Funding Plan by Program-Policy'!A7,'Planning Sheet'!D59)+SUMIF('Planning Sheet'!B62:G62,'Funding Plan by Program-Policy'!A7,'Planning Sheet'!D105)+SUMIF('Planning Sheet'!B108:G108,'Funding Plan by Program-Policy'!A7,'Planning Sheet'!D151)+SUMIF('Planning Sheet'!B154:G154,'Funding Plan by Program-Policy'!A7,'Planning Sheet'!D197)+SUMIF('Planning Sheet'!B200:G200,'Funding Plan by Program-Policy'!A7,'Planning Sheet'!D243)+SUMIF('Planning Sheet'!B246:G246,'Funding Plan by Program-Policy'!A7,'Planning Sheet'!D289)+SUMIF('Planning Sheet'!B292:G292,'Funding Plan by Program-Policy'!A7,'Planning Sheet'!D335)+SUMIF('Planning Sheet'!B338:G338,'Funding Plan by Program-Policy'!A7,'Planning Sheet'!D381)+SUMIF('Planning Sheet'!B384:G384,'Funding Plan by Program-Policy'!A7,'Planning Sheet'!D427)+SUMIF('Planning Sheet'!B430:G430,'Funding Plan by Program-Policy'!A7,'Planning Sheet'!D473)+SUMIF('Planning Sheet'!$B$476:$G$476,'Funding Plan by Program-Policy'!A7,'Planning Sheet'!$D$519)+SUMIF('Planning Sheet'!$B$522:$G$522,'Funding Plan by Program-Policy'!A7,'Planning Sheet'!$D$565)+SUMIF('Planning Sheet'!$B$568:$G$568,'Funding Plan by Program-Policy'!A7,'Planning Sheet'!$D$611)+SUMIF('Planning Sheet'!$B$614:$G$614,'Funding Plan by Program-Policy'!A7,'Planning Sheet'!$D$657)+SUMIF('Planning Sheet'!$B$660:$G$660,'Funding Plan by Program-Policy'!A7,'Planning Sheet'!$D$703))</f>
        <v>0</v>
      </c>
      <c r="F7" s="130">
        <f ca="1">SUM(SUMIF('Planning Sheet'!B16:G16,'Funding Plan by Program-Policy'!A7,'Planning Sheet'!E59)+SUMIF('Planning Sheet'!B62:G62,'Funding Plan by Program-Policy'!A7,'Planning Sheet'!E105)+SUMIF('Planning Sheet'!B108:G108,'Funding Plan by Program-Policy'!A7,'Planning Sheet'!E151)+SUMIF('Planning Sheet'!B154:G154,'Funding Plan by Program-Policy'!A7,'Planning Sheet'!E197)+SUMIF('Planning Sheet'!B200:G200,'Funding Plan by Program-Policy'!A7,'Planning Sheet'!E243)+SUMIF('Planning Sheet'!B246:G246,'Funding Plan by Program-Policy'!A7,'Planning Sheet'!E289)+SUMIF('Planning Sheet'!B292:G292,'Funding Plan by Program-Policy'!A7,'Planning Sheet'!E335)+SUMIF('Planning Sheet'!B338:G338,'Funding Plan by Program-Policy'!A7,'Planning Sheet'!E381)+SUMIF('Planning Sheet'!B384:G384,'Funding Plan by Program-Policy'!A7,'Planning Sheet'!E427)+SUMIF('Planning Sheet'!B430:G430,'Funding Plan by Program-Policy'!A7,'Planning Sheet'!E473)+SUMIF('Planning Sheet'!$B$476:$G$476,'Funding Plan by Program-Policy'!A7,'Planning Sheet'!$E$519)+SUMIF('Planning Sheet'!$B$522:$G$522,'Funding Plan by Program-Policy'!A7,'Planning Sheet'!$E$565)+SUMIF('Planning Sheet'!$B$568:$G$568,'Funding Plan by Program-Policy'!A7,'Planning Sheet'!$E$611)+SUMIF('Planning Sheet'!$B$614:$G$614,'Funding Plan by Program-Policy'!A7,'Planning Sheet'!$E$657)+SUMIF('Planning Sheet'!$B$660:$G$660,'Funding Plan by Program-Policy'!A7,'Planning Sheet'!$E$703))</f>
        <v>0</v>
      </c>
      <c r="G7" s="130">
        <f t="shared" ca="1" si="3"/>
        <v>0</v>
      </c>
      <c r="H7" s="131">
        <f ca="1">SUM(SUMIF('Planning Sheet'!B16:G16,'Funding Plan by Program-Policy'!A7,'Planning Sheet'!F59)+SUMIF('Planning Sheet'!B62:G62,'Funding Plan by Program-Policy'!A7,'Planning Sheet'!F105)+SUMIF('Planning Sheet'!B108:G108,'Funding Plan by Program-Policy'!A7,'Planning Sheet'!F151)+SUMIF('Planning Sheet'!B154:G154,'Funding Plan by Program-Policy'!A7,'Planning Sheet'!F197)+SUMIF('Planning Sheet'!B200:G200,'Funding Plan by Program-Policy'!A7,'Planning Sheet'!F243)+SUMIF('Planning Sheet'!B246:G246,'Funding Plan by Program-Policy'!A7,'Planning Sheet'!F289)+SUMIF('Planning Sheet'!B292:G292,'Funding Plan by Program-Policy'!A7,'Planning Sheet'!F335)+SUMIF('Planning Sheet'!B338:G338,'Funding Plan by Program-Policy'!A7,'Planning Sheet'!C381)+SUMIF('Planning Sheet'!B384:G384,'Funding Plan by Program-Policy'!A7,'Planning Sheet'!F427)+SUMIF('Planning Sheet'!B430:G430,'Funding Plan by Program-Policy'!A7,'Planning Sheet'!F473)+SUMIF('Planning Sheet'!$B$476:$G$476,'Funding Plan by Program-Policy'!A7,'Planning Sheet'!$F$519)+SUMIF('Planning Sheet'!$B$522:$G$522,'Funding Plan by Program-Policy'!A7,'Planning Sheet'!$F$565)+SUMIF('Planning Sheet'!$B$568:$G$568,'Funding Plan by Program-Policy'!A7,'Planning Sheet'!$F$611)+SUMIF('Planning Sheet'!$B$614:$G$614,'Funding Plan by Program-Policy'!A7,'Planning Sheet'!$F$657)+SUMIF('Planning Sheet'!$B$660:$G$660,'Funding Plan by Program-Policy'!A7,'Planning Sheet'!$F$703))</f>
        <v>0</v>
      </c>
      <c r="I7" s="131">
        <f ca="1">SUM(SUMIF('Planning Sheet'!C16:H16,'Funding Plan by Program-Policy'!B7,'Planning Sheet'!G59)+SUMIF('Planning Sheet'!C62:H62,'Funding Plan by Program-Policy'!B7,'Planning Sheet'!G105)+SUMIF('Planning Sheet'!C108:H108,'Funding Plan by Program-Policy'!B7,'Planning Sheet'!G151)+SUMIF('Planning Sheet'!C154:H154,'Funding Plan by Program-Policy'!B7,'Planning Sheet'!G197)+SUMIF('Planning Sheet'!C200:H200,'Funding Plan by Program-Policy'!B7,'Planning Sheet'!G243)+SUMIF('Planning Sheet'!C246:H246,'Funding Plan by Program-Policy'!B7,'Planning Sheet'!G289)+SUMIF('Planning Sheet'!C292:H292,'Funding Plan by Program-Policy'!B7,'Planning Sheet'!G335)+SUMIF('Planning Sheet'!C338:H338,'Funding Plan by Program-Policy'!B7,'Planning Sheet'!D381)+SUMIF('Planning Sheet'!C384:H384,'Funding Plan by Program-Policy'!B7,'Planning Sheet'!G427)+SUMIF('Planning Sheet'!C430:H430,'Funding Plan by Program-Policy'!B7,'Planning Sheet'!G473)+SUMIF('Planning Sheet'!$B$476:$G$476,'Funding Plan by Program-Policy'!B7,'Planning Sheet'!$F$519)+SUMIF('Planning Sheet'!$B$522:$G$522,'Funding Plan by Program-Policy'!B7,'Planning Sheet'!$F$565)+SUMIF('Planning Sheet'!$B$568:$G$568,'Funding Plan by Program-Policy'!B7,'Planning Sheet'!$F$611)+SUMIF('Planning Sheet'!$B$614:$G$614,'Funding Plan by Program-Policy'!B7,'Planning Sheet'!$F$657)+SUMIF('Planning Sheet'!$B$660:$G$660,'Funding Plan by Program-Policy'!B7,'Planning Sheet'!$F$703))</f>
        <v>0</v>
      </c>
      <c r="J7" s="131">
        <f t="shared" ca="1" si="4"/>
        <v>0</v>
      </c>
      <c r="K7" s="132">
        <f t="shared" ca="1" si="1"/>
        <v>0</v>
      </c>
    </row>
    <row r="8" spans="1:12" ht="17">
      <c r="A8" s="128" t="str">
        <f>'Initiative Basics'!A6</f>
        <v>D</v>
      </c>
      <c r="B8" s="129">
        <f>'Planning Sheet'!B197</f>
        <v>0</v>
      </c>
      <c r="C8" s="129">
        <f>'Planning Sheet'!C197</f>
        <v>0</v>
      </c>
      <c r="D8" s="129">
        <f t="shared" si="2"/>
        <v>0</v>
      </c>
      <c r="E8" s="130">
        <f>'Planning Sheet'!D197</f>
        <v>0</v>
      </c>
      <c r="F8" s="130">
        <f>'Planning Sheet'!E197</f>
        <v>0</v>
      </c>
      <c r="G8" s="130">
        <f t="shared" si="3"/>
        <v>0</v>
      </c>
      <c r="H8" s="131">
        <f>'Planning Sheet'!F197</f>
        <v>0</v>
      </c>
      <c r="I8" s="131">
        <f>'Planning Sheet'!G197</f>
        <v>0</v>
      </c>
      <c r="J8" s="131">
        <f t="shared" si="4"/>
        <v>0</v>
      </c>
      <c r="K8" s="132">
        <f t="shared" si="1"/>
        <v>0</v>
      </c>
    </row>
    <row r="9" spans="1:12" ht="17">
      <c r="A9" s="128" t="str">
        <f>'Initiative Basics'!A7</f>
        <v>E</v>
      </c>
      <c r="B9" s="129">
        <f>'Planning Sheet'!B243</f>
        <v>0</v>
      </c>
      <c r="C9" s="129">
        <f>'Planning Sheet'!C243</f>
        <v>0</v>
      </c>
      <c r="D9" s="129">
        <f t="shared" si="2"/>
        <v>0</v>
      </c>
      <c r="E9" s="130">
        <f>'Planning Sheet'!D243</f>
        <v>0</v>
      </c>
      <c r="F9" s="130">
        <f>'Planning Sheet'!E243</f>
        <v>0</v>
      </c>
      <c r="G9" s="130">
        <f t="shared" si="3"/>
        <v>0</v>
      </c>
      <c r="H9" s="131">
        <f>'Planning Sheet'!F243</f>
        <v>0</v>
      </c>
      <c r="I9" s="131">
        <f>'Planning Sheet'!G243</f>
        <v>0</v>
      </c>
      <c r="J9" s="131">
        <f t="shared" si="4"/>
        <v>0</v>
      </c>
      <c r="K9" s="132">
        <f t="shared" si="1"/>
        <v>0</v>
      </c>
    </row>
    <row r="10" spans="1:12" ht="17">
      <c r="A10" s="128" t="str">
        <f>'Initiative Basics'!A8</f>
        <v>F</v>
      </c>
      <c r="B10" s="129">
        <f>'Planning Sheet'!B289</f>
        <v>0</v>
      </c>
      <c r="C10" s="129">
        <f>'Planning Sheet'!C289</f>
        <v>0</v>
      </c>
      <c r="D10" s="129">
        <f t="shared" si="2"/>
        <v>0</v>
      </c>
      <c r="E10" s="130">
        <f>'Planning Sheet'!D289</f>
        <v>0</v>
      </c>
      <c r="F10" s="130">
        <f>'Planning Sheet'!E289</f>
        <v>0</v>
      </c>
      <c r="G10" s="130">
        <f t="shared" si="3"/>
        <v>0</v>
      </c>
      <c r="H10" s="131">
        <f>'Planning Sheet'!F289</f>
        <v>0</v>
      </c>
      <c r="I10" s="131">
        <f>'Planning Sheet'!G289</f>
        <v>0</v>
      </c>
      <c r="J10" s="131">
        <f t="shared" si="4"/>
        <v>0</v>
      </c>
      <c r="K10" s="132">
        <f t="shared" si="1"/>
        <v>0</v>
      </c>
    </row>
    <row r="11" spans="1:12" ht="17">
      <c r="A11" s="128" t="str">
        <f>'Initiative Basics'!A9</f>
        <v>G</v>
      </c>
      <c r="B11" s="129">
        <f>'Planning Sheet'!B335</f>
        <v>0</v>
      </c>
      <c r="C11" s="129">
        <f>'Planning Sheet'!C335</f>
        <v>0</v>
      </c>
      <c r="D11" s="129">
        <f t="shared" si="2"/>
        <v>0</v>
      </c>
      <c r="E11" s="130">
        <f>'Planning Sheet'!D335</f>
        <v>0</v>
      </c>
      <c r="F11" s="130">
        <f>'Planning Sheet'!E335</f>
        <v>0</v>
      </c>
      <c r="G11" s="130">
        <f t="shared" si="3"/>
        <v>0</v>
      </c>
      <c r="H11" s="131">
        <f>'Planning Sheet'!F335</f>
        <v>0</v>
      </c>
      <c r="I11" s="131">
        <f>'Planning Sheet'!G335</f>
        <v>0</v>
      </c>
      <c r="J11" s="131">
        <f t="shared" si="4"/>
        <v>0</v>
      </c>
      <c r="K11" s="132">
        <f t="shared" si="1"/>
        <v>0</v>
      </c>
    </row>
    <row r="12" spans="1:12" ht="17">
      <c r="A12" s="128" t="str">
        <f>'Initiative Basics'!A10</f>
        <v>H</v>
      </c>
      <c r="B12" s="129">
        <f>'Planning Sheet'!B381</f>
        <v>0</v>
      </c>
      <c r="C12" s="129">
        <f>'Planning Sheet'!C381</f>
        <v>0</v>
      </c>
      <c r="D12" s="129">
        <f t="shared" si="2"/>
        <v>0</v>
      </c>
      <c r="E12" s="130">
        <f>'Planning Sheet'!D381</f>
        <v>0</v>
      </c>
      <c r="F12" s="130">
        <f>'Planning Sheet'!E381</f>
        <v>0</v>
      </c>
      <c r="G12" s="133">
        <f t="shared" si="3"/>
        <v>0</v>
      </c>
      <c r="H12" s="131">
        <f>'Planning Sheet'!F381</f>
        <v>0</v>
      </c>
      <c r="I12" s="131">
        <f>'Planning Sheet'!G381</f>
        <v>0</v>
      </c>
      <c r="J12" s="134">
        <f>H12+I12</f>
        <v>0</v>
      </c>
      <c r="K12" s="135">
        <f t="shared" si="1"/>
        <v>0</v>
      </c>
    </row>
    <row r="13" spans="1:12" ht="17">
      <c r="A13" s="136" t="str">
        <f>'Initiative Basics'!A11</f>
        <v>I</v>
      </c>
      <c r="B13" s="129">
        <f>'Planning Sheet'!B427</f>
        <v>0</v>
      </c>
      <c r="C13" s="129">
        <f>'Planning Sheet'!C427</f>
        <v>0</v>
      </c>
      <c r="D13" s="129">
        <f>B13+C13</f>
        <v>0</v>
      </c>
      <c r="E13" s="130">
        <f>'Planning Sheet'!D427</f>
        <v>0</v>
      </c>
      <c r="F13" s="130">
        <f>'Planning Sheet'!E427</f>
        <v>0</v>
      </c>
      <c r="G13" s="130">
        <f t="shared" si="3"/>
        <v>0</v>
      </c>
      <c r="H13" s="131">
        <f>'Planning Sheet'!F427</f>
        <v>0</v>
      </c>
      <c r="I13" s="131">
        <f>'Planning Sheet'!G427</f>
        <v>0</v>
      </c>
      <c r="J13" s="131">
        <f t="shared" ref="J13:J20" si="5">H13+I13</f>
        <v>0</v>
      </c>
      <c r="K13" s="132">
        <f t="shared" si="1"/>
        <v>0</v>
      </c>
    </row>
    <row r="14" spans="1:12" ht="17">
      <c r="A14" s="136" t="str">
        <f>'Initiative Basics'!A12</f>
        <v>J</v>
      </c>
      <c r="B14" s="129">
        <f>'Planning Sheet'!B473</f>
        <v>0</v>
      </c>
      <c r="C14" s="129">
        <f>'Planning Sheet'!C473</f>
        <v>0</v>
      </c>
      <c r="D14" s="129">
        <f t="shared" ref="D14:D36" si="6">B14+C14</f>
        <v>0</v>
      </c>
      <c r="E14" s="130">
        <f>'Planning Sheet'!D473</f>
        <v>0</v>
      </c>
      <c r="F14" s="130">
        <f>'Planning Sheet'!E473</f>
        <v>0</v>
      </c>
      <c r="G14" s="130">
        <f>E14+F14</f>
        <v>0</v>
      </c>
      <c r="H14" s="131">
        <f>'Planning Sheet'!F473</f>
        <v>0</v>
      </c>
      <c r="I14" s="131">
        <f>'Planning Sheet'!G473</f>
        <v>0</v>
      </c>
      <c r="J14" s="131">
        <f t="shared" si="5"/>
        <v>0</v>
      </c>
      <c r="K14" s="132">
        <f t="shared" si="1"/>
        <v>0</v>
      </c>
    </row>
    <row r="15" spans="1:12" ht="17">
      <c r="A15" s="136" t="str">
        <f>'Initiative Basics'!A13</f>
        <v>K</v>
      </c>
      <c r="B15" s="129">
        <f>'Planning Sheet'!B519</f>
        <v>0</v>
      </c>
      <c r="C15" s="129">
        <f>'Planning Sheet'!C519</f>
        <v>0</v>
      </c>
      <c r="D15" s="129">
        <f t="shared" si="6"/>
        <v>0</v>
      </c>
      <c r="E15" s="130">
        <f>'Planning Sheet'!D519</f>
        <v>0</v>
      </c>
      <c r="F15" s="130">
        <f>'Planning Sheet'!E519</f>
        <v>0</v>
      </c>
      <c r="G15" s="130">
        <f t="shared" si="3"/>
        <v>0</v>
      </c>
      <c r="H15" s="131">
        <f>'Planning Sheet'!F519</f>
        <v>0</v>
      </c>
      <c r="I15" s="131">
        <f>'Planning Sheet'!G519</f>
        <v>0</v>
      </c>
      <c r="J15" s="131">
        <f t="shared" si="5"/>
        <v>0</v>
      </c>
      <c r="K15" s="132">
        <f t="shared" si="1"/>
        <v>0</v>
      </c>
    </row>
    <row r="16" spans="1:12" ht="17">
      <c r="A16" s="136" t="str">
        <f>'Initiative Basics'!A14</f>
        <v>L</v>
      </c>
      <c r="B16" s="129">
        <f>'Planning Sheet'!B565</f>
        <v>0</v>
      </c>
      <c r="C16" s="129">
        <f>'Planning Sheet'!C565</f>
        <v>0</v>
      </c>
      <c r="D16" s="129">
        <f t="shared" si="6"/>
        <v>0</v>
      </c>
      <c r="E16" s="130">
        <f>'Planning Sheet'!D565</f>
        <v>0</v>
      </c>
      <c r="F16" s="130">
        <f>'Planning Sheet'!E565</f>
        <v>0</v>
      </c>
      <c r="G16" s="130">
        <f t="shared" si="3"/>
        <v>0</v>
      </c>
      <c r="H16" s="131">
        <f>'Planning Sheet'!F565</f>
        <v>0</v>
      </c>
      <c r="I16" s="131">
        <f>'Planning Sheet'!G565</f>
        <v>0</v>
      </c>
      <c r="J16" s="131">
        <f t="shared" si="5"/>
        <v>0</v>
      </c>
      <c r="K16" s="132">
        <f t="shared" si="1"/>
        <v>0</v>
      </c>
    </row>
    <row r="17" spans="1:11" ht="17">
      <c r="A17" s="136" t="str">
        <f>'Initiative Basics'!A15</f>
        <v>M</v>
      </c>
      <c r="B17" s="129">
        <f>'Planning Sheet'!B611</f>
        <v>0</v>
      </c>
      <c r="C17" s="129">
        <f>'Planning Sheet'!C611</f>
        <v>0</v>
      </c>
      <c r="D17" s="129">
        <f t="shared" si="6"/>
        <v>0</v>
      </c>
      <c r="E17" s="130">
        <f>'Planning Sheet'!D611</f>
        <v>0</v>
      </c>
      <c r="F17" s="130">
        <f>'Planning Sheet'!E611</f>
        <v>0</v>
      </c>
      <c r="G17" s="130">
        <f t="shared" si="3"/>
        <v>0</v>
      </c>
      <c r="H17" s="131">
        <f>'Planning Sheet'!F611</f>
        <v>0</v>
      </c>
      <c r="I17" s="131">
        <f>'Planning Sheet'!G611</f>
        <v>0</v>
      </c>
      <c r="J17" s="131">
        <f t="shared" si="5"/>
        <v>0</v>
      </c>
      <c r="K17" s="132">
        <f t="shared" si="1"/>
        <v>0</v>
      </c>
    </row>
    <row r="18" spans="1:11" ht="17">
      <c r="A18" s="136" t="str">
        <f>'Initiative Basics'!A16</f>
        <v>N</v>
      </c>
      <c r="B18" s="129">
        <f>'Planning Sheet'!B657</f>
        <v>0</v>
      </c>
      <c r="C18" s="129">
        <f>'Planning Sheet'!C657</f>
        <v>0</v>
      </c>
      <c r="D18" s="129">
        <f>B18+C18</f>
        <v>0</v>
      </c>
      <c r="E18" s="130">
        <f>'Planning Sheet'!D657</f>
        <v>0</v>
      </c>
      <c r="F18" s="130">
        <f>'Planning Sheet'!E657</f>
        <v>0</v>
      </c>
      <c r="G18" s="130">
        <f t="shared" si="3"/>
        <v>0</v>
      </c>
      <c r="H18" s="131">
        <f>'Planning Sheet'!F657</f>
        <v>0</v>
      </c>
      <c r="I18" s="131">
        <f>'Planning Sheet'!G657</f>
        <v>0</v>
      </c>
      <c r="J18" s="131">
        <f t="shared" si="5"/>
        <v>0</v>
      </c>
      <c r="K18" s="132">
        <f t="shared" si="1"/>
        <v>0</v>
      </c>
    </row>
    <row r="19" spans="1:11" ht="17">
      <c r="A19" s="136" t="str">
        <f>'Initiative Basics'!A17</f>
        <v>O</v>
      </c>
      <c r="B19" s="129">
        <f>'Planning Sheet'!B703</f>
        <v>0</v>
      </c>
      <c r="C19" s="129">
        <f>'Planning Sheet'!C703</f>
        <v>0</v>
      </c>
      <c r="D19" s="129">
        <f t="shared" si="6"/>
        <v>0</v>
      </c>
      <c r="E19" s="130">
        <f>'Planning Sheet'!D703</f>
        <v>0</v>
      </c>
      <c r="F19" s="130">
        <f>'Planning Sheet'!E703</f>
        <v>0</v>
      </c>
      <c r="G19" s="130">
        <f t="shared" si="3"/>
        <v>0</v>
      </c>
      <c r="H19" s="131">
        <f>'Planning Sheet'!F703</f>
        <v>0</v>
      </c>
      <c r="I19" s="131">
        <f>'Planning Sheet'!G703</f>
        <v>0</v>
      </c>
      <c r="J19" s="131">
        <f t="shared" si="5"/>
        <v>0</v>
      </c>
      <c r="K19" s="132">
        <f t="shared" si="1"/>
        <v>0</v>
      </c>
    </row>
    <row r="20" spans="1:11" ht="17">
      <c r="A20" s="136" t="str">
        <f>'Initiative Basics'!A18</f>
        <v>P</v>
      </c>
      <c r="B20" s="129">
        <f>'Planning Sheet'!B749</f>
        <v>0</v>
      </c>
      <c r="C20" s="129">
        <f>'Planning Sheet'!C749</f>
        <v>0</v>
      </c>
      <c r="D20" s="129">
        <f t="shared" si="6"/>
        <v>0</v>
      </c>
      <c r="E20" s="130">
        <f>'Planning Sheet'!D749</f>
        <v>0</v>
      </c>
      <c r="F20" s="130">
        <f>'Planning Sheet'!E749</f>
        <v>0</v>
      </c>
      <c r="G20" s="130">
        <f t="shared" si="3"/>
        <v>0</v>
      </c>
      <c r="H20" s="131">
        <f>'Planning Sheet'!F749</f>
        <v>0</v>
      </c>
      <c r="I20" s="131">
        <f>'Planning Sheet'!G749</f>
        <v>0</v>
      </c>
      <c r="J20" s="131">
        <f t="shared" si="5"/>
        <v>0</v>
      </c>
      <c r="K20" s="132">
        <f t="shared" si="1"/>
        <v>0</v>
      </c>
    </row>
    <row r="21" spans="1:11" ht="17">
      <c r="A21" s="136" t="str">
        <f>'Initiative Basics'!A19</f>
        <v>Q</v>
      </c>
      <c r="B21" s="129">
        <f>'Planning Sheet'!B795</f>
        <v>0</v>
      </c>
      <c r="C21" s="129">
        <f>'Planning Sheet'!C795</f>
        <v>0</v>
      </c>
      <c r="D21" s="129">
        <f t="shared" si="6"/>
        <v>0</v>
      </c>
      <c r="E21" s="130">
        <f>'Planning Sheet'!D795</f>
        <v>0</v>
      </c>
      <c r="F21" s="130">
        <f>'Planning Sheet'!E795</f>
        <v>0</v>
      </c>
      <c r="G21" s="130">
        <f t="shared" si="3"/>
        <v>0</v>
      </c>
      <c r="H21" s="131">
        <f>'Planning Sheet'!F795</f>
        <v>0</v>
      </c>
      <c r="I21" s="131">
        <f>'Planning Sheet'!G795</f>
        <v>0</v>
      </c>
      <c r="J21" s="131">
        <f t="shared" ref="J21:J36" si="7">H21+I21</f>
        <v>0</v>
      </c>
      <c r="K21" s="132">
        <f t="shared" si="1"/>
        <v>0</v>
      </c>
    </row>
    <row r="22" spans="1:11" ht="17">
      <c r="A22" s="136" t="str">
        <f>'Initiative Basics'!A20</f>
        <v>R</v>
      </c>
      <c r="B22" s="129">
        <f>'Planning Sheet'!B841</f>
        <v>0</v>
      </c>
      <c r="C22" s="129">
        <f>'Planning Sheet'!C841</f>
        <v>0</v>
      </c>
      <c r="D22" s="129">
        <f t="shared" si="6"/>
        <v>0</v>
      </c>
      <c r="E22" s="130">
        <f>'Planning Sheet'!D841</f>
        <v>0</v>
      </c>
      <c r="F22" s="130">
        <f>'Planning Sheet'!E841</f>
        <v>0</v>
      </c>
      <c r="G22" s="130">
        <f t="shared" si="3"/>
        <v>0</v>
      </c>
      <c r="H22" s="131">
        <f>'Planning Sheet'!F841</f>
        <v>0</v>
      </c>
      <c r="I22" s="131">
        <f>'Planning Sheet'!G841</f>
        <v>0</v>
      </c>
      <c r="J22" s="131">
        <f t="shared" si="7"/>
        <v>0</v>
      </c>
      <c r="K22" s="132">
        <f t="shared" si="1"/>
        <v>0</v>
      </c>
    </row>
    <row r="23" spans="1:11" ht="17">
      <c r="A23" s="136" t="str">
        <f>'Initiative Basics'!A21</f>
        <v>S</v>
      </c>
      <c r="B23" s="129">
        <f>'Planning Sheet'!B887</f>
        <v>0</v>
      </c>
      <c r="C23" s="129">
        <f>'Planning Sheet'!C887</f>
        <v>0</v>
      </c>
      <c r="D23" s="129">
        <f t="shared" si="6"/>
        <v>0</v>
      </c>
      <c r="E23" s="130">
        <f>'Planning Sheet'!D887</f>
        <v>0</v>
      </c>
      <c r="F23" s="130">
        <f>'Planning Sheet'!E887</f>
        <v>0</v>
      </c>
      <c r="G23" s="130">
        <f t="shared" si="3"/>
        <v>0</v>
      </c>
      <c r="H23" s="131">
        <f>'Planning Sheet'!F887</f>
        <v>0</v>
      </c>
      <c r="I23" s="131">
        <f>'Planning Sheet'!G887</f>
        <v>0</v>
      </c>
      <c r="J23" s="131">
        <f t="shared" si="7"/>
        <v>0</v>
      </c>
      <c r="K23" s="132">
        <f t="shared" si="1"/>
        <v>0</v>
      </c>
    </row>
    <row r="24" spans="1:11" ht="17">
      <c r="A24" s="136" t="str">
        <f>'Initiative Basics'!A22</f>
        <v>T</v>
      </c>
      <c r="B24" s="129">
        <f>'Planning Sheet'!B933</f>
        <v>0</v>
      </c>
      <c r="C24" s="129">
        <f>'Planning Sheet'!C933</f>
        <v>0</v>
      </c>
      <c r="D24" s="129">
        <f t="shared" si="6"/>
        <v>0</v>
      </c>
      <c r="E24" s="130">
        <f>'Planning Sheet'!D933</f>
        <v>0</v>
      </c>
      <c r="F24" s="130">
        <f>'Planning Sheet'!E933</f>
        <v>0</v>
      </c>
      <c r="G24" s="130">
        <f t="shared" si="3"/>
        <v>0</v>
      </c>
      <c r="H24" s="131">
        <f>'Planning Sheet'!F933</f>
        <v>0</v>
      </c>
      <c r="I24" s="131">
        <f>'Planning Sheet'!G933</f>
        <v>0</v>
      </c>
      <c r="J24" s="131">
        <f t="shared" si="7"/>
        <v>0</v>
      </c>
      <c r="K24" s="132">
        <f t="shared" si="1"/>
        <v>0</v>
      </c>
    </row>
    <row r="25" spans="1:11" ht="17">
      <c r="A25" s="136" t="str">
        <f>'Initiative Basics'!A23</f>
        <v>U</v>
      </c>
      <c r="B25" s="129">
        <f>'Planning Sheet'!B979</f>
        <v>0</v>
      </c>
      <c r="C25" s="129">
        <f>'Planning Sheet'!C979</f>
        <v>0</v>
      </c>
      <c r="D25" s="129">
        <f t="shared" si="6"/>
        <v>0</v>
      </c>
      <c r="E25" s="130">
        <f>'Planning Sheet'!D979</f>
        <v>0</v>
      </c>
      <c r="F25" s="130">
        <f>'Planning Sheet'!E979</f>
        <v>0</v>
      </c>
      <c r="G25" s="130">
        <f t="shared" si="3"/>
        <v>0</v>
      </c>
      <c r="H25" s="131">
        <f>'Planning Sheet'!F979</f>
        <v>0</v>
      </c>
      <c r="I25" s="131">
        <f>'Planning Sheet'!G979</f>
        <v>0</v>
      </c>
      <c r="J25" s="131">
        <f t="shared" si="7"/>
        <v>0</v>
      </c>
      <c r="K25" s="132">
        <f t="shared" si="1"/>
        <v>0</v>
      </c>
    </row>
    <row r="26" spans="1:11" ht="17">
      <c r="A26" s="136" t="str">
        <f>'Initiative Basics'!A24</f>
        <v>V</v>
      </c>
      <c r="B26" s="129">
        <f>'Planning Sheet'!B1025</f>
        <v>0</v>
      </c>
      <c r="C26" s="129">
        <f>'Planning Sheet'!C1025</f>
        <v>0</v>
      </c>
      <c r="D26" s="129">
        <f t="shared" si="6"/>
        <v>0</v>
      </c>
      <c r="E26" s="130">
        <f>'Planning Sheet'!D1025</f>
        <v>0</v>
      </c>
      <c r="F26" s="130">
        <f>'Planning Sheet'!E1025</f>
        <v>0</v>
      </c>
      <c r="G26" s="130">
        <f t="shared" si="3"/>
        <v>0</v>
      </c>
      <c r="H26" s="131">
        <f>'Planning Sheet'!F1025</f>
        <v>0</v>
      </c>
      <c r="I26" s="131">
        <f>'Planning Sheet'!G1025</f>
        <v>0</v>
      </c>
      <c r="J26" s="131">
        <f t="shared" si="7"/>
        <v>0</v>
      </c>
      <c r="K26" s="132">
        <f t="shared" si="1"/>
        <v>0</v>
      </c>
    </row>
    <row r="27" spans="1:11" ht="17">
      <c r="A27" s="136" t="str">
        <f>'Initiative Basics'!A25</f>
        <v>W</v>
      </c>
      <c r="B27" s="129">
        <f>'Planning Sheet'!B1071</f>
        <v>0</v>
      </c>
      <c r="C27" s="129">
        <f>'Planning Sheet'!C1071</f>
        <v>0</v>
      </c>
      <c r="D27" s="129">
        <f t="shared" si="6"/>
        <v>0</v>
      </c>
      <c r="E27" s="130">
        <f>'Planning Sheet'!D1071</f>
        <v>0</v>
      </c>
      <c r="F27" s="130">
        <f>'Planning Sheet'!E1071</f>
        <v>0</v>
      </c>
      <c r="G27" s="130">
        <f t="shared" si="3"/>
        <v>0</v>
      </c>
      <c r="H27" s="131">
        <f>'Planning Sheet'!F1071</f>
        <v>0</v>
      </c>
      <c r="I27" s="131">
        <f>'Planning Sheet'!G1071</f>
        <v>0</v>
      </c>
      <c r="J27" s="131">
        <f t="shared" si="7"/>
        <v>0</v>
      </c>
      <c r="K27" s="132">
        <f t="shared" si="1"/>
        <v>0</v>
      </c>
    </row>
    <row r="28" spans="1:11" ht="17">
      <c r="A28" s="136" t="str">
        <f>'Initiative Basics'!A26</f>
        <v>X</v>
      </c>
      <c r="B28" s="129">
        <f>'Planning Sheet'!B1117</f>
        <v>0</v>
      </c>
      <c r="C28" s="129">
        <f>'Planning Sheet'!C1117</f>
        <v>0</v>
      </c>
      <c r="D28" s="129">
        <f t="shared" si="6"/>
        <v>0</v>
      </c>
      <c r="E28" s="130">
        <f>'Planning Sheet'!D1117</f>
        <v>0</v>
      </c>
      <c r="F28" s="130">
        <f>'Planning Sheet'!E1117</f>
        <v>0</v>
      </c>
      <c r="G28" s="130">
        <f t="shared" si="3"/>
        <v>0</v>
      </c>
      <c r="H28" s="131">
        <f>'Planning Sheet'!F1117</f>
        <v>0</v>
      </c>
      <c r="I28" s="131">
        <f>'Planning Sheet'!G1117</f>
        <v>0</v>
      </c>
      <c r="J28" s="131">
        <f t="shared" si="7"/>
        <v>0</v>
      </c>
      <c r="K28" s="135">
        <f t="shared" si="1"/>
        <v>0</v>
      </c>
    </row>
    <row r="29" spans="1:11" ht="17">
      <c r="A29" s="136" t="str">
        <f>'Initiative Basics'!A27</f>
        <v>Y</v>
      </c>
      <c r="B29" s="129">
        <f>'Planning Sheet'!B1163</f>
        <v>0</v>
      </c>
      <c r="C29" s="129">
        <f>'Planning Sheet'!C1163</f>
        <v>0</v>
      </c>
      <c r="D29" s="129">
        <f t="shared" si="6"/>
        <v>0</v>
      </c>
      <c r="E29" s="130">
        <f>'Planning Sheet'!D1163</f>
        <v>0</v>
      </c>
      <c r="F29" s="130">
        <f>'Planning Sheet'!E1163</f>
        <v>0</v>
      </c>
      <c r="G29" s="130">
        <f t="shared" si="3"/>
        <v>0</v>
      </c>
      <c r="H29" s="131">
        <f>'Planning Sheet'!F1163</f>
        <v>0</v>
      </c>
      <c r="I29" s="131">
        <f>'Planning Sheet'!G1163</f>
        <v>0</v>
      </c>
      <c r="J29" s="131">
        <f t="shared" si="7"/>
        <v>0</v>
      </c>
      <c r="K29" s="132">
        <f t="shared" si="1"/>
        <v>0</v>
      </c>
    </row>
    <row r="30" spans="1:11" ht="17">
      <c r="A30" s="136" t="str">
        <f>'Initiative Basics'!A28</f>
        <v>Z</v>
      </c>
      <c r="B30" s="129">
        <f>'Planning Sheet'!B1209</f>
        <v>0</v>
      </c>
      <c r="C30" s="129">
        <f>'Planning Sheet'!C1209</f>
        <v>0</v>
      </c>
      <c r="D30" s="129">
        <f t="shared" si="6"/>
        <v>0</v>
      </c>
      <c r="E30" s="130">
        <f>'Planning Sheet'!D1209</f>
        <v>0</v>
      </c>
      <c r="F30" s="130">
        <f>'Planning Sheet'!E1209</f>
        <v>0</v>
      </c>
      <c r="G30" s="130">
        <f t="shared" si="3"/>
        <v>0</v>
      </c>
      <c r="H30" s="131">
        <f>'Planning Sheet'!F1209</f>
        <v>0</v>
      </c>
      <c r="I30" s="131">
        <f>'Planning Sheet'!G1209</f>
        <v>0</v>
      </c>
      <c r="J30" s="131">
        <f t="shared" si="7"/>
        <v>0</v>
      </c>
      <c r="K30" s="132">
        <f t="shared" si="1"/>
        <v>0</v>
      </c>
    </row>
    <row r="31" spans="1:11" ht="17">
      <c r="A31" s="136">
        <f>'Initiative Basics'!A29</f>
        <v>0</v>
      </c>
      <c r="B31" s="129">
        <f>'Planning Sheet'!B1255</f>
        <v>0</v>
      </c>
      <c r="C31" s="129">
        <f>'Planning Sheet'!C1255</f>
        <v>0</v>
      </c>
      <c r="D31" s="129">
        <f>B31+C31</f>
        <v>0</v>
      </c>
      <c r="E31" s="130">
        <f>'Planning Sheet'!D1255</f>
        <v>0</v>
      </c>
      <c r="F31" s="130">
        <f>'Planning Sheet'!E1255</f>
        <v>0</v>
      </c>
      <c r="G31" s="130">
        <f t="shared" si="3"/>
        <v>0</v>
      </c>
      <c r="H31" s="131">
        <f>'Planning Sheet'!F1255</f>
        <v>0</v>
      </c>
      <c r="I31" s="131">
        <f>'Planning Sheet'!G1255</f>
        <v>0</v>
      </c>
      <c r="J31" s="131">
        <f t="shared" si="7"/>
        <v>0</v>
      </c>
      <c r="K31" s="132">
        <f t="shared" si="1"/>
        <v>0</v>
      </c>
    </row>
    <row r="32" spans="1:11" ht="17">
      <c r="A32" s="136">
        <f>'Initiative Basics'!A30</f>
        <v>0</v>
      </c>
      <c r="B32" s="129">
        <f>'Planning Sheet'!B1301</f>
        <v>0</v>
      </c>
      <c r="C32" s="129">
        <f>'Planning Sheet'!C1301</f>
        <v>0</v>
      </c>
      <c r="D32" s="129">
        <f t="shared" si="6"/>
        <v>0</v>
      </c>
      <c r="E32" s="130">
        <f>'Planning Sheet'!D1301</f>
        <v>0</v>
      </c>
      <c r="F32" s="130">
        <f>'Planning Sheet'!E1301</f>
        <v>0</v>
      </c>
      <c r="G32" s="130">
        <f t="shared" si="3"/>
        <v>0</v>
      </c>
      <c r="H32" s="131">
        <f>'Planning Sheet'!F1301</f>
        <v>0</v>
      </c>
      <c r="I32" s="131">
        <f>'Planning Sheet'!G1301</f>
        <v>0</v>
      </c>
      <c r="J32" s="131">
        <f t="shared" si="7"/>
        <v>0</v>
      </c>
      <c r="K32" s="132">
        <f t="shared" si="1"/>
        <v>0</v>
      </c>
    </row>
    <row r="33" spans="1:11" ht="17">
      <c r="A33" s="136">
        <f>'Initiative Basics'!A31</f>
        <v>0</v>
      </c>
      <c r="B33" s="129">
        <f>'Planning Sheet'!B1347</f>
        <v>0</v>
      </c>
      <c r="C33" s="129">
        <f>'Planning Sheet'!C1347</f>
        <v>0</v>
      </c>
      <c r="D33" s="129">
        <f t="shared" si="6"/>
        <v>0</v>
      </c>
      <c r="E33" s="130">
        <f>'Planning Sheet'!D1347</f>
        <v>0</v>
      </c>
      <c r="F33" s="130">
        <f>'Planning Sheet'!E1347</f>
        <v>0</v>
      </c>
      <c r="G33" s="130">
        <f t="shared" si="3"/>
        <v>0</v>
      </c>
      <c r="H33" s="131">
        <f>'Planning Sheet'!F1347</f>
        <v>0</v>
      </c>
      <c r="I33" s="131">
        <f>'Planning Sheet'!G1347</f>
        <v>0</v>
      </c>
      <c r="J33" s="131">
        <f t="shared" si="7"/>
        <v>0</v>
      </c>
      <c r="K33" s="132">
        <f t="shared" si="1"/>
        <v>0</v>
      </c>
    </row>
    <row r="34" spans="1:11" ht="17">
      <c r="A34" s="136">
        <f>'Initiative Basics'!A32</f>
        <v>0</v>
      </c>
      <c r="B34" s="129">
        <f>'Planning Sheet'!B1393</f>
        <v>0</v>
      </c>
      <c r="C34" s="129">
        <f>'Planning Sheet'!C1393</f>
        <v>0</v>
      </c>
      <c r="D34" s="129">
        <f t="shared" si="6"/>
        <v>0</v>
      </c>
      <c r="E34" s="130">
        <f>'Planning Sheet'!D1393</f>
        <v>0</v>
      </c>
      <c r="F34" s="130">
        <f>'Planning Sheet'!E1393</f>
        <v>0</v>
      </c>
      <c r="G34" s="130">
        <f t="shared" si="3"/>
        <v>0</v>
      </c>
      <c r="H34" s="131">
        <f>'Planning Sheet'!F1393</f>
        <v>0</v>
      </c>
      <c r="I34" s="131">
        <f>'Planning Sheet'!G1393</f>
        <v>0</v>
      </c>
      <c r="J34" s="131">
        <f t="shared" si="7"/>
        <v>0</v>
      </c>
      <c r="K34" s="132">
        <f t="shared" si="1"/>
        <v>0</v>
      </c>
    </row>
    <row r="35" spans="1:11" ht="17">
      <c r="A35" s="136">
        <f>'Initiative Basics'!A33</f>
        <v>0</v>
      </c>
      <c r="B35" s="129">
        <f>'Planning Sheet'!B1439</f>
        <v>0</v>
      </c>
      <c r="C35" s="129">
        <f>'Planning Sheet'!C1439</f>
        <v>0</v>
      </c>
      <c r="D35" s="129">
        <f t="shared" si="6"/>
        <v>0</v>
      </c>
      <c r="E35" s="130">
        <f>'Planning Sheet'!D1439</f>
        <v>0</v>
      </c>
      <c r="F35" s="130">
        <f>'Planning Sheet'!E1439</f>
        <v>0</v>
      </c>
      <c r="G35" s="130">
        <f t="shared" si="3"/>
        <v>0</v>
      </c>
      <c r="H35" s="131">
        <f>'Planning Sheet'!F1439</f>
        <v>0</v>
      </c>
      <c r="I35" s="131">
        <f>'Planning Sheet'!G1439</f>
        <v>0</v>
      </c>
      <c r="J35" s="131">
        <f t="shared" si="7"/>
        <v>0</v>
      </c>
      <c r="K35" s="132">
        <f t="shared" si="1"/>
        <v>0</v>
      </c>
    </row>
    <row r="36" spans="1:11" ht="17">
      <c r="A36" s="136">
        <f>'Initiative Basics'!A34</f>
        <v>0</v>
      </c>
      <c r="B36" s="129">
        <f>'Planning Sheet'!B1485</f>
        <v>0</v>
      </c>
      <c r="C36" s="129">
        <f>'Planning Sheet'!C1485</f>
        <v>0</v>
      </c>
      <c r="D36" s="129">
        <f t="shared" si="6"/>
        <v>0</v>
      </c>
      <c r="E36" s="130">
        <f>'Planning Sheet'!D1485</f>
        <v>0</v>
      </c>
      <c r="F36" s="130">
        <f>'Planning Sheet'!E1485</f>
        <v>0</v>
      </c>
      <c r="G36" s="130">
        <f t="shared" si="3"/>
        <v>0</v>
      </c>
      <c r="H36" s="131">
        <f>'Planning Sheet'!F1485</f>
        <v>0</v>
      </c>
      <c r="I36" s="131">
        <f>'Planning Sheet'!G1485</f>
        <v>0</v>
      </c>
      <c r="J36" s="134">
        <f t="shared" si="7"/>
        <v>0</v>
      </c>
      <c r="K36" s="135">
        <f t="shared" si="1"/>
        <v>0</v>
      </c>
    </row>
    <row r="37" spans="1:11" ht="17">
      <c r="A37" s="136">
        <f>'Initiative Basics'!A35</f>
        <v>0</v>
      </c>
      <c r="B37" s="129">
        <f>'Planning Sheet'!B1531</f>
        <v>0</v>
      </c>
      <c r="C37" s="129">
        <f>'Planning Sheet'!C1531</f>
        <v>0</v>
      </c>
      <c r="D37" s="129">
        <f t="shared" ref="D37:D44" si="8">B37+C37</f>
        <v>0</v>
      </c>
      <c r="E37" s="130">
        <f>'Planning Sheet'!D1531</f>
        <v>0</v>
      </c>
      <c r="F37" s="130">
        <f>'Planning Sheet'!E1531</f>
        <v>0</v>
      </c>
      <c r="G37" s="130">
        <f t="shared" ref="G37:G44" si="9">E37+F37</f>
        <v>0</v>
      </c>
      <c r="H37" s="131">
        <f>'Planning Sheet'!F1531</f>
        <v>0</v>
      </c>
      <c r="I37" s="131">
        <f>'Planning Sheet'!G1531</f>
        <v>0</v>
      </c>
      <c r="J37" s="131">
        <f t="shared" ref="J37:J44" si="10">H37+I37</f>
        <v>0</v>
      </c>
      <c r="K37" s="132">
        <f t="shared" si="1"/>
        <v>0</v>
      </c>
    </row>
    <row r="38" spans="1:11" ht="17">
      <c r="A38" s="136">
        <f>'Initiative Basics'!A36</f>
        <v>0</v>
      </c>
      <c r="B38" s="129">
        <f>'Planning Sheet'!B1577</f>
        <v>0</v>
      </c>
      <c r="C38" s="129">
        <f>'Planning Sheet'!C1577</f>
        <v>0</v>
      </c>
      <c r="D38" s="129">
        <f t="shared" si="8"/>
        <v>0</v>
      </c>
      <c r="E38" s="130">
        <f>'Planning Sheet'!D1577</f>
        <v>0</v>
      </c>
      <c r="F38" s="130">
        <f>'Planning Sheet'!E1577</f>
        <v>0</v>
      </c>
      <c r="G38" s="130">
        <f t="shared" si="9"/>
        <v>0</v>
      </c>
      <c r="H38" s="131">
        <f>'Planning Sheet'!F1577</f>
        <v>0</v>
      </c>
      <c r="I38" s="131">
        <f>'Planning Sheet'!G1577</f>
        <v>0</v>
      </c>
      <c r="J38" s="131">
        <f t="shared" si="10"/>
        <v>0</v>
      </c>
      <c r="K38" s="132">
        <f t="shared" si="1"/>
        <v>0</v>
      </c>
    </row>
    <row r="39" spans="1:11" ht="17">
      <c r="A39" s="136">
        <f>'Initiative Basics'!A37</f>
        <v>0</v>
      </c>
      <c r="B39" s="129">
        <f>'Planning Sheet'!B1623</f>
        <v>0</v>
      </c>
      <c r="C39" s="129">
        <f>'Planning Sheet'!C1623</f>
        <v>0</v>
      </c>
      <c r="D39" s="129">
        <f t="shared" si="8"/>
        <v>0</v>
      </c>
      <c r="E39" s="130">
        <f>'Planning Sheet'!D1623</f>
        <v>0</v>
      </c>
      <c r="F39" s="130">
        <f>'Planning Sheet'!E1623</f>
        <v>0</v>
      </c>
      <c r="G39" s="130">
        <f t="shared" si="9"/>
        <v>0</v>
      </c>
      <c r="H39" s="131">
        <f>'Planning Sheet'!F1623</f>
        <v>0</v>
      </c>
      <c r="I39" s="131">
        <f>'Planning Sheet'!G1623</f>
        <v>0</v>
      </c>
      <c r="J39" s="131">
        <f t="shared" si="10"/>
        <v>0</v>
      </c>
      <c r="K39" s="132">
        <f t="shared" si="1"/>
        <v>0</v>
      </c>
    </row>
    <row r="40" spans="1:11" ht="17">
      <c r="A40" s="136">
        <f>'Initiative Basics'!A38</f>
        <v>0</v>
      </c>
      <c r="B40" s="129">
        <f>'Planning Sheet'!B1669</f>
        <v>0</v>
      </c>
      <c r="C40" s="129">
        <f>'Planning Sheet'!C1669</f>
        <v>0</v>
      </c>
      <c r="D40" s="129">
        <f t="shared" si="8"/>
        <v>0</v>
      </c>
      <c r="E40" s="130">
        <f>'Planning Sheet'!D1669</f>
        <v>0</v>
      </c>
      <c r="F40" s="130">
        <f>'Planning Sheet'!E1669</f>
        <v>0</v>
      </c>
      <c r="G40" s="130">
        <f t="shared" si="9"/>
        <v>0</v>
      </c>
      <c r="H40" s="131">
        <f>'Planning Sheet'!F1669</f>
        <v>0</v>
      </c>
      <c r="I40" s="131">
        <f>'Planning Sheet'!G1669</f>
        <v>0</v>
      </c>
      <c r="J40" s="131">
        <f t="shared" si="10"/>
        <v>0</v>
      </c>
      <c r="K40" s="132">
        <f t="shared" si="1"/>
        <v>0</v>
      </c>
    </row>
    <row r="41" spans="1:11" ht="17">
      <c r="A41" s="136">
        <f>'Initiative Basics'!A39</f>
        <v>0</v>
      </c>
      <c r="B41" s="129">
        <f>'Planning Sheet'!B1715</f>
        <v>0</v>
      </c>
      <c r="C41" s="129">
        <f>'Planning Sheet'!C1715</f>
        <v>0</v>
      </c>
      <c r="D41" s="129">
        <f t="shared" si="8"/>
        <v>0</v>
      </c>
      <c r="E41" s="130">
        <f>'Planning Sheet'!D1715</f>
        <v>0</v>
      </c>
      <c r="F41" s="130">
        <f>'Planning Sheet'!E1715</f>
        <v>0</v>
      </c>
      <c r="G41" s="130">
        <f t="shared" si="9"/>
        <v>0</v>
      </c>
      <c r="H41" s="131">
        <f>'Planning Sheet'!F1715</f>
        <v>0</v>
      </c>
      <c r="I41" s="131">
        <f>'Planning Sheet'!G1715</f>
        <v>0</v>
      </c>
      <c r="J41" s="131">
        <f t="shared" si="10"/>
        <v>0</v>
      </c>
      <c r="K41" s="132">
        <f t="shared" si="1"/>
        <v>0</v>
      </c>
    </row>
    <row r="42" spans="1:11" ht="17">
      <c r="A42" s="136">
        <f>'Initiative Basics'!A40</f>
        <v>0</v>
      </c>
      <c r="B42" s="129">
        <f>'Planning Sheet'!B1761</f>
        <v>0</v>
      </c>
      <c r="C42" s="129">
        <f>'Planning Sheet'!C1761</f>
        <v>0</v>
      </c>
      <c r="D42" s="129">
        <f t="shared" si="8"/>
        <v>0</v>
      </c>
      <c r="E42" s="130">
        <f>'Planning Sheet'!D1761</f>
        <v>0</v>
      </c>
      <c r="F42" s="130">
        <f>'Planning Sheet'!E1761</f>
        <v>0</v>
      </c>
      <c r="G42" s="130">
        <f t="shared" si="9"/>
        <v>0</v>
      </c>
      <c r="H42" s="131">
        <f>'Planning Sheet'!F1761</f>
        <v>0</v>
      </c>
      <c r="I42" s="131">
        <f>'Planning Sheet'!G1761</f>
        <v>0</v>
      </c>
      <c r="J42" s="131">
        <f t="shared" si="10"/>
        <v>0</v>
      </c>
      <c r="K42" s="132">
        <f t="shared" si="1"/>
        <v>0</v>
      </c>
    </row>
    <row r="43" spans="1:11" ht="17">
      <c r="A43" s="136">
        <f>'Initiative Basics'!A41</f>
        <v>0</v>
      </c>
      <c r="B43" s="129">
        <f>'Planning Sheet'!B1807</f>
        <v>0</v>
      </c>
      <c r="C43" s="129">
        <f>'Planning Sheet'!C1807</f>
        <v>0</v>
      </c>
      <c r="D43" s="129">
        <f t="shared" si="8"/>
        <v>0</v>
      </c>
      <c r="E43" s="130">
        <f>'Planning Sheet'!D1807</f>
        <v>0</v>
      </c>
      <c r="F43" s="130">
        <f>'Planning Sheet'!E1807</f>
        <v>0</v>
      </c>
      <c r="G43" s="130">
        <f t="shared" si="9"/>
        <v>0</v>
      </c>
      <c r="H43" s="131">
        <f>'Planning Sheet'!F1807</f>
        <v>0</v>
      </c>
      <c r="I43" s="131">
        <f>'Planning Sheet'!G1807</f>
        <v>0</v>
      </c>
      <c r="J43" s="131">
        <f t="shared" si="10"/>
        <v>0</v>
      </c>
      <c r="K43" s="132">
        <f t="shared" si="1"/>
        <v>0</v>
      </c>
    </row>
    <row r="44" spans="1:11" ht="17">
      <c r="A44" s="137">
        <f>'Initiative Basics'!A42</f>
        <v>0</v>
      </c>
      <c r="B44" s="129">
        <f>'Planning Sheet'!B1853</f>
        <v>0</v>
      </c>
      <c r="C44" s="129">
        <f>'Planning Sheet'!C1853</f>
        <v>0</v>
      </c>
      <c r="D44" s="138">
        <f t="shared" si="8"/>
        <v>0</v>
      </c>
      <c r="E44" s="130">
        <f>'Planning Sheet'!D1853</f>
        <v>0</v>
      </c>
      <c r="F44" s="130">
        <f>'Planning Sheet'!E1853</f>
        <v>0</v>
      </c>
      <c r="G44" s="139">
        <f t="shared" si="9"/>
        <v>0</v>
      </c>
      <c r="H44" s="131">
        <f>'Planning Sheet'!F1853</f>
        <v>0</v>
      </c>
      <c r="I44" s="131">
        <f>'Planning Sheet'!G1853</f>
        <v>0</v>
      </c>
      <c r="J44" s="140">
        <f t="shared" si="10"/>
        <v>0</v>
      </c>
      <c r="K44" s="141">
        <f>SUM(D44,G44,J44)</f>
        <v>0</v>
      </c>
    </row>
  </sheetData>
  <sheetProtection algorithmName="SHA-512" hashValue="2NdmLgJYSk7MC4LPJjfEhSse94vK4WV/GV0Pz2Djo3uMWRnQj+yoAQqkmdLg60z7V94/DWmpvCYkwcopk9IX1w==" saltValue="/XE+TTo4X0m09CVlTITXpw==" spinCount="100000" sheet="1" objects="1" insertColumns="0" insertRows="0" deleteColumns="0" deleteRows="0" sort="0" autoFilter="0" pivotTables="0"/>
  <mergeCells count="4">
    <mergeCell ref="B2:D2"/>
    <mergeCell ref="E2:G2"/>
    <mergeCell ref="H2:J2"/>
    <mergeCell ref="A1:K1"/>
  </mergeCells>
  <conditionalFormatting sqref="A5:A44">
    <cfRule type="cellIs" dxfId="340" priority="1" operator="equal">
      <formula>0</formula>
    </cfRule>
  </conditionalFormatting>
  <pageMargins left="0.25" right="0.25" top="0.75" bottom="0.75" header="0.3" footer="0.3"/>
  <pageSetup scale="89" orientation="landscape" r:id="rId1"/>
  <ignoredErrors>
    <ignoredError sqref="G13 D21 G21 D29 G29 J13 J2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K42"/>
  <sheetViews>
    <sheetView showGridLines="0" zoomScaleNormal="100" workbookViewId="0">
      <selection sqref="A1:K1"/>
    </sheetView>
  </sheetViews>
  <sheetFormatPr baseColWidth="10" defaultColWidth="9.1640625" defaultRowHeight="15"/>
  <cols>
    <col min="1" max="1" width="36.83203125" style="1" bestFit="1" customWidth="1"/>
    <col min="2" max="2" width="17.5" style="1" customWidth="1"/>
    <col min="3" max="4" width="16.1640625" style="1" customWidth="1"/>
    <col min="5" max="5" width="19.83203125" style="1" bestFit="1" customWidth="1"/>
    <col min="6" max="6" width="9.1640625" style="1"/>
    <col min="7" max="7" width="16.33203125" style="1" bestFit="1" customWidth="1"/>
    <col min="8" max="9" width="16.6640625" style="1" customWidth="1"/>
    <col min="10" max="10" width="17.5" style="1" customWidth="1"/>
    <col min="11" max="11" width="21.5" style="1" customWidth="1"/>
    <col min="12" max="16384" width="9.1640625" style="1"/>
  </cols>
  <sheetData>
    <row r="1" spans="1:11" ht="138" customHeight="1">
      <c r="A1" s="237"/>
      <c r="B1" s="238"/>
      <c r="C1" s="238"/>
      <c r="D1" s="238"/>
      <c r="E1" s="238"/>
      <c r="F1" s="238"/>
      <c r="G1" s="238"/>
      <c r="H1" s="238"/>
      <c r="I1" s="238"/>
      <c r="J1" s="238"/>
      <c r="K1" s="238"/>
    </row>
    <row r="2" spans="1:11" ht="17">
      <c r="A2" s="46" t="s">
        <v>2</v>
      </c>
      <c r="B2" s="46" t="s">
        <v>112</v>
      </c>
      <c r="C2" s="46" t="s">
        <v>113</v>
      </c>
      <c r="D2" s="46" t="s">
        <v>114</v>
      </c>
      <c r="E2" s="46" t="s">
        <v>110</v>
      </c>
    </row>
    <row r="3" spans="1:11" ht="17">
      <c r="A3" s="43" t="str">
        <f>'Initiative Basics'!C3</f>
        <v>A</v>
      </c>
      <c r="B3" s="44">
        <f>SUM(SUMIF('Planning Sheet'!A19:A1854,'Funding Plan by Source'!A3,'Planning Sheet'!B19:B1854)+SUMIF('Planning Sheet'!A19:A1854,'Funding Plan by Source'!A3,'Planning Sheet'!C19:C1854))</f>
        <v>0</v>
      </c>
      <c r="C3" s="45">
        <f>SUM(SUMIF('Planning Sheet'!A19:A1854,'Funding Plan by Source'!A3,'Planning Sheet'!D19:D1854)+SUMIF('Planning Sheet'!A19:A1854,'Funding Plan by Source'!A3,'Planning Sheet'!E19:E1854))</f>
        <v>0</v>
      </c>
      <c r="D3" s="45">
        <f>SUM(SUMIF('Planning Sheet'!A19:A1854,'Funding Plan by Source'!A3,'Planning Sheet'!F19:F1854)+SUMIF('Planning Sheet'!A19:A1854,'Funding Plan by Source'!A3,'Planning Sheet'!G19:G1854))</f>
        <v>0</v>
      </c>
      <c r="E3" s="45">
        <f>SUM(B3:D3)</f>
        <v>0</v>
      </c>
      <c r="G3"/>
      <c r="H3" s="1" t="s">
        <v>10</v>
      </c>
    </row>
    <row r="4" spans="1:11" ht="17">
      <c r="A4" s="43" t="str">
        <f>'Initiative Basics'!C4</f>
        <v>B</v>
      </c>
      <c r="B4" s="45">
        <f>SUM(SUMIF('Planning Sheet'!A19:A1854,'Funding Plan by Source'!A4,'Planning Sheet'!B19:B1854)+SUMIF('Planning Sheet'!A19:A1854,'Funding Plan by Source'!A4,'Planning Sheet'!C19:C1854))</f>
        <v>0</v>
      </c>
      <c r="C4" s="45">
        <f ca="1">SUM(SUMIF('Planning Sheet'!A19:C1854,'Funding Plan by Source'!A4,'Planning Sheet'!C19:D1854)+SUMIF('Planning Sheet'!A19:C1854,'Funding Plan by Source'!A4,'Planning Sheet'!D19:D1854))</f>
        <v>0</v>
      </c>
      <c r="D4" s="45">
        <f ca="1">SUM(SUMIF('Planning Sheet'!A19:C1854,'Funding Plan by Source'!A4,'Planning Sheet'!F19:F1854)+SUMIF('Planning Sheet'!A19:C1854,'Funding Plan by Source'!A4,'Planning Sheet'!G19:G1854))</f>
        <v>0</v>
      </c>
      <c r="E4" s="45">
        <f t="shared" ref="E4:E42" ca="1" si="0">SUM(B4:D4)</f>
        <v>0</v>
      </c>
    </row>
    <row r="5" spans="1:11" ht="17">
      <c r="A5" s="43" t="str">
        <f>'Initiative Basics'!C5</f>
        <v>C</v>
      </c>
      <c r="B5" s="45">
        <f>SUM(SUMIF('Planning Sheet'!A19:A1854,'Funding Plan by Source'!A5,'Planning Sheet'!B19:B1854)+SUMIF('Planning Sheet'!A19:A1854,'Funding Plan by Source'!A5,'Planning Sheet'!C19:C1854))</f>
        <v>0</v>
      </c>
      <c r="C5" s="45">
        <f>SUM(SUMIF('Planning Sheet'!A19:A1854,'Funding Plan by Source'!A5,'Planning Sheet'!D19:D1854)+SUMIF('Planning Sheet'!A19:A1854,'Funding Plan by Source'!A5,'Planning Sheet'!E19:E1854))</f>
        <v>0</v>
      </c>
      <c r="D5" s="45">
        <f>SUM(SUMIF('Planning Sheet'!A19:A1854,'Funding Plan by Source'!A5,'Planning Sheet'!F19:F1854)+SUMIF('Planning Sheet'!A19:A1854,'Funding Plan by Source'!A5,'Planning Sheet'!G19:G1854))</f>
        <v>0</v>
      </c>
      <c r="E5" s="45">
        <f t="shared" si="0"/>
        <v>0</v>
      </c>
    </row>
    <row r="6" spans="1:11" ht="17">
      <c r="A6" s="43" t="str">
        <f>'Initiative Basics'!C6</f>
        <v>D</v>
      </c>
      <c r="B6" s="45">
        <f>SUM(SUMIF('Planning Sheet'!A19:A1854,'Funding Plan by Source'!A6,'Planning Sheet'!B19:B1854)+SUMIF('Planning Sheet'!A19:A1854,'Funding Plan by Source'!A6,'Planning Sheet'!C19:C1854))</f>
        <v>0</v>
      </c>
      <c r="C6" s="45">
        <f>SUM(SUMIF('Planning Sheet'!A19:A1854,'Funding Plan by Source'!A6,'Planning Sheet'!D19:D1854)+SUMIF('Planning Sheet'!A19:A1854,'Funding Plan by Source'!A6,'Planning Sheet'!E19:E1854))</f>
        <v>0</v>
      </c>
      <c r="D6" s="45">
        <f>SUM(SUMIF('Planning Sheet'!A19:A1854,'Funding Plan by Source'!A6,'Planning Sheet'!F19:F1854)+SUMIF('Planning Sheet'!A19:A1854,'Funding Plan by Source'!A6,'Planning Sheet'!G19:G1854))</f>
        <v>0</v>
      </c>
      <c r="E6" s="45">
        <f t="shared" si="0"/>
        <v>0</v>
      </c>
    </row>
    <row r="7" spans="1:11" ht="17">
      <c r="A7" s="43" t="str">
        <f>'Initiative Basics'!C7</f>
        <v>E</v>
      </c>
      <c r="B7" s="45">
        <f>SUM(SUMIF('Planning Sheet'!A19:A1854,'Funding Plan by Source'!A7,'Planning Sheet'!B19:B1854)+SUMIF('Planning Sheet'!A19:A1854,'Funding Plan by Source'!A7,'Planning Sheet'!C19:C1854))</f>
        <v>0</v>
      </c>
      <c r="C7" s="45">
        <f>SUM(SUMIF('Planning Sheet'!A19:A1854,'Funding Plan by Source'!A7,'Planning Sheet'!D19:D1854)+SUMIF('Planning Sheet'!A19:A1854,'Funding Plan by Source'!A7,'Planning Sheet'!E19:E1854))</f>
        <v>0</v>
      </c>
      <c r="D7" s="45">
        <f>SUM(SUMIF('Planning Sheet'!A19:A1854,'Funding Plan by Source'!A7,'Planning Sheet'!F19:F1854)+SUMIF('Planning Sheet'!A19:A1854,'Funding Plan by Source'!A7,'Planning Sheet'!G19:G1854))</f>
        <v>0</v>
      </c>
      <c r="E7" s="45">
        <f t="shared" si="0"/>
        <v>0</v>
      </c>
    </row>
    <row r="8" spans="1:11" ht="17">
      <c r="A8" s="43" t="str">
        <f>'Initiative Basics'!C8</f>
        <v>F</v>
      </c>
      <c r="B8" s="45">
        <f>SUM(SUMIF('Planning Sheet'!A19:A1854,'Funding Plan by Source'!A8,'Planning Sheet'!B19:B1854)+SUMIF('Planning Sheet'!A19:A1854,'Funding Plan by Source'!A8,'Planning Sheet'!C19:C1854))</f>
        <v>0</v>
      </c>
      <c r="C8" s="45">
        <f>SUM(SUMIF('Planning Sheet'!A19:A1854,'Funding Plan by Source'!A8,'Planning Sheet'!D19:D1854)+SUMIF('Planning Sheet'!A19:A1854,'Funding Plan by Source'!A8,'Planning Sheet'!E19:E1854))</f>
        <v>0</v>
      </c>
      <c r="D8" s="45">
        <f>SUM(SUMIF('Planning Sheet'!A19:A1854,'Funding Plan by Source'!A8,'Planning Sheet'!F19:F1854)+SUMIF('Planning Sheet'!A19:A1854,'Funding Plan by Source'!A8,'Planning Sheet'!G19:G1854))</f>
        <v>0</v>
      </c>
      <c r="E8" s="45">
        <f t="shared" si="0"/>
        <v>0</v>
      </c>
    </row>
    <row r="9" spans="1:11" ht="17">
      <c r="A9" s="43" t="str">
        <f>'Initiative Basics'!C9</f>
        <v>G</v>
      </c>
      <c r="B9" s="45">
        <f>SUM(SUMIF('Planning Sheet'!A19:A1854,'Funding Plan by Source'!A9,'Planning Sheet'!B19:B1854)+SUMIF('Planning Sheet'!A19:A1854,'Funding Plan by Source'!A9,'Planning Sheet'!C19:C1854))</f>
        <v>0</v>
      </c>
      <c r="C9" s="45">
        <f>SUM(SUMIF('Planning Sheet'!A19:A1854,'Funding Plan by Source'!A9,'Planning Sheet'!D19:D1854)+SUMIF('Planning Sheet'!A19:A1854,'Funding Plan by Source'!A9,'Planning Sheet'!E19:E1854))</f>
        <v>0</v>
      </c>
      <c r="D9" s="45">
        <f>SUM(SUMIF('Planning Sheet'!A19:A1854,'Funding Plan by Source'!A9,'Planning Sheet'!F19:F1854)+SUMIF('Planning Sheet'!A19:A1854,'Funding Plan by Source'!A9,'Planning Sheet'!G19:G1854))</f>
        <v>0</v>
      </c>
      <c r="E9" s="45">
        <f t="shared" si="0"/>
        <v>0</v>
      </c>
    </row>
    <row r="10" spans="1:11" ht="17">
      <c r="A10" s="43" t="str">
        <f>'Initiative Basics'!C10</f>
        <v>H</v>
      </c>
      <c r="B10" s="45">
        <f>SUM(SUMIF('Planning Sheet'!A19:A1854,'Funding Plan by Source'!A10,'Planning Sheet'!B19:B1854)+SUMIF('Planning Sheet'!A19:A1854,'Funding Plan by Source'!A10,'Planning Sheet'!C19:C1854))</f>
        <v>0</v>
      </c>
      <c r="C10" s="45">
        <f>SUM(SUMIF('Planning Sheet'!A19:A1854,'Funding Plan by Source'!A10,'Planning Sheet'!D19:D1854)+SUMIF('Planning Sheet'!A19:A1854,'Funding Plan by Source'!A10,'Planning Sheet'!E19:E1854))</f>
        <v>0</v>
      </c>
      <c r="D10" s="45">
        <f>SUM(SUMIF('Planning Sheet'!A19:A1854,'Funding Plan by Source'!A10,'Planning Sheet'!F19:F1854)+SUMIF('Planning Sheet'!A19:A1854,'Funding Plan by Source'!A10,'Planning Sheet'!G19:G1854))</f>
        <v>0</v>
      </c>
      <c r="E10" s="45">
        <f t="shared" si="0"/>
        <v>0</v>
      </c>
    </row>
    <row r="11" spans="1:11" ht="17">
      <c r="A11" s="43" t="str">
        <f>'Initiative Basics'!C11</f>
        <v>I</v>
      </c>
      <c r="B11" s="45">
        <f>SUM(SUMIF('Planning Sheet'!A19:A1854,'Funding Plan by Source'!A11,'Planning Sheet'!B19:B1854)+SUMIF('Planning Sheet'!A19:A1854,'Funding Plan by Source'!A11,'Planning Sheet'!C19:C1854))</f>
        <v>0</v>
      </c>
      <c r="C11" s="45">
        <f>SUM(SUMIF('Planning Sheet'!A19:A1854,'Funding Plan by Source'!A11,'Planning Sheet'!D19:D1854)+SUMIF('Planning Sheet'!A19:A1854,'Funding Plan by Source'!A11,'Planning Sheet'!E19:E1854))</f>
        <v>0</v>
      </c>
      <c r="D11" s="45">
        <f>SUM(SUMIF('Planning Sheet'!A19:A1854,'Funding Plan by Source'!A11,'Planning Sheet'!F19:F1854)+SUMIF('Planning Sheet'!A19:A1854,'Funding Plan by Source'!A11,'Planning Sheet'!G19:G1854))</f>
        <v>0</v>
      </c>
      <c r="E11" s="45">
        <f t="shared" si="0"/>
        <v>0</v>
      </c>
    </row>
    <row r="12" spans="1:11" ht="17">
      <c r="A12" s="43" t="str">
        <f>'Initiative Basics'!C12</f>
        <v>J</v>
      </c>
      <c r="B12" s="45">
        <f>SUM(SUMIF('Planning Sheet'!A19:A1854,'Funding Plan by Source'!A12,'Planning Sheet'!B19:B1854)+SUMIF('Planning Sheet'!A19:A1854,'Funding Plan by Source'!A12,'Planning Sheet'!C19:C1854))</f>
        <v>0</v>
      </c>
      <c r="C12" s="45">
        <f>SUM(SUMIF('Planning Sheet'!A19:A1854,'Funding Plan by Source'!A12,'Planning Sheet'!D19:D1854)+SUMIF('Planning Sheet'!A19:A1854,'Funding Plan by Source'!A12,'Planning Sheet'!E19:E1854))</f>
        <v>0</v>
      </c>
      <c r="D12" s="45">
        <f>SUM(SUMIF('Planning Sheet'!A19:A1854,'Funding Plan by Source'!A12,'Planning Sheet'!F19:F1854)+SUMIF('Planning Sheet'!A19:A1854,'Funding Plan by Source'!A12,'Planning Sheet'!G19:G1854))</f>
        <v>0</v>
      </c>
      <c r="E12" s="45">
        <f t="shared" si="0"/>
        <v>0</v>
      </c>
    </row>
    <row r="13" spans="1:11" ht="17">
      <c r="A13" s="43" t="str">
        <f>'Initiative Basics'!C13</f>
        <v>K</v>
      </c>
      <c r="B13" s="45">
        <f>SUM(SUMIF('Planning Sheet'!A19:A1854,'Funding Plan by Source'!A13,'Planning Sheet'!B19:B1854)+SUMIF('Planning Sheet'!A19:A1854,'Funding Plan by Source'!A13,'Planning Sheet'!C19:C1854))</f>
        <v>0</v>
      </c>
      <c r="C13" s="45">
        <f>SUM(SUMIF('Planning Sheet'!A19:A1854,'Funding Plan by Source'!A13,'Planning Sheet'!D19:D1854)+SUMIF('Planning Sheet'!A19:A1854,'Funding Plan by Source'!A13,'Planning Sheet'!E19:E1854))</f>
        <v>0</v>
      </c>
      <c r="D13" s="45">
        <f>SUM(SUMIF('Planning Sheet'!A19:A1854,'Funding Plan by Source'!A13,'Planning Sheet'!F19:F1854)+SUMIF('Planning Sheet'!A19:A1854,'Funding Plan by Source'!A13,'Planning Sheet'!G19:G1854))</f>
        <v>0</v>
      </c>
      <c r="E13" s="45">
        <f t="shared" ref="E13:E19" si="1">SUM(B13:D13)</f>
        <v>0</v>
      </c>
    </row>
    <row r="14" spans="1:11" ht="17">
      <c r="A14" s="43" t="str">
        <f>'Initiative Basics'!C14</f>
        <v>L</v>
      </c>
      <c r="B14" s="45">
        <f>SUM(SUMIF('Planning Sheet'!A19:A1854,'Funding Plan by Source'!A14,'Planning Sheet'!B19:B1854)+SUMIF('Planning Sheet'!A19:A1854,'Funding Plan by Source'!A14,'Planning Sheet'!C19:C1854))</f>
        <v>0</v>
      </c>
      <c r="C14" s="45">
        <f>SUM(SUMIF('Planning Sheet'!A19:A1854,'Funding Plan by Source'!A14,'Planning Sheet'!D19:D1854)+SUMIF('Planning Sheet'!A19:A1854,'Funding Plan by Source'!A14,'Planning Sheet'!E19:E1854))</f>
        <v>0</v>
      </c>
      <c r="D14" s="45">
        <f>SUM(SUMIF('Planning Sheet'!A19:A1854,'Funding Plan by Source'!A14,'Planning Sheet'!F19:F1854)+SUMIF('Planning Sheet'!A19:A1854,'Funding Plan by Source'!A14,'Planning Sheet'!G19:G1854))</f>
        <v>0</v>
      </c>
      <c r="E14" s="45">
        <f t="shared" si="1"/>
        <v>0</v>
      </c>
    </row>
    <row r="15" spans="1:11" ht="17">
      <c r="A15" s="43" t="str">
        <f>'Initiative Basics'!C15</f>
        <v>M</v>
      </c>
      <c r="B15" s="45">
        <f>SUM(SUMIF('Planning Sheet'!A19:A1854,'Funding Plan by Source'!A15,'Planning Sheet'!B19:B1854)+SUMIF('Planning Sheet'!A19:A1854,'Funding Plan by Source'!A15,'Planning Sheet'!C19:C1854))</f>
        <v>0</v>
      </c>
      <c r="C15" s="45">
        <f>SUM(SUMIF('Planning Sheet'!A19:A1854,'Funding Plan by Source'!A15,'Planning Sheet'!D19:D1854)+SUMIF('Planning Sheet'!A19:A1854,'Funding Plan by Source'!A15,'Planning Sheet'!E19:E1854))</f>
        <v>0</v>
      </c>
      <c r="D15" s="45">
        <f>SUM(SUMIF('Planning Sheet'!A19:A1854,'Funding Plan by Source'!A15,'Planning Sheet'!F19:F1854)+SUMIF('Planning Sheet'!A19:A1854,'Funding Plan by Source'!A15,'Planning Sheet'!G19:G1854))</f>
        <v>0</v>
      </c>
      <c r="E15" s="45">
        <f t="shared" si="1"/>
        <v>0</v>
      </c>
    </row>
    <row r="16" spans="1:11" ht="17">
      <c r="A16" s="43" t="str">
        <f>'Initiative Basics'!C16</f>
        <v>N</v>
      </c>
      <c r="B16" s="45">
        <f>SUM(SUMIF('Planning Sheet'!A19:A1854,'Funding Plan by Source'!A16,'Planning Sheet'!B19:B1854)+SUMIF('Planning Sheet'!A19:A1854,'Funding Plan by Source'!A16,'Planning Sheet'!C19:C1854))</f>
        <v>0</v>
      </c>
      <c r="C16" s="45">
        <f>SUM(SUMIF('Planning Sheet'!A19:A1854,'Funding Plan by Source'!A16,'Planning Sheet'!D19:D1854)+SUMIF('Planning Sheet'!A19:A1854,'Funding Plan by Source'!A16,'Planning Sheet'!E19:E1854))</f>
        <v>0</v>
      </c>
      <c r="D16" s="45">
        <f>SUM(SUMIF('Planning Sheet'!A19:A1854,'Funding Plan by Source'!A16,'Planning Sheet'!F19:F1854)+SUMIF('Planning Sheet'!A19:A1854,'Funding Plan by Source'!A16,'Planning Sheet'!G19:G1854))</f>
        <v>0</v>
      </c>
      <c r="E16" s="45">
        <f t="shared" si="1"/>
        <v>0</v>
      </c>
    </row>
    <row r="17" spans="1:5" ht="17">
      <c r="A17" s="43" t="str">
        <f>'Initiative Basics'!C17</f>
        <v>O</v>
      </c>
      <c r="B17" s="45">
        <f>SUM(SUMIF('Planning Sheet'!A19:A1854,'Funding Plan by Source'!A17,'Planning Sheet'!B19:B1854)+SUMIF('Planning Sheet'!A19:A1854,'Funding Plan by Source'!A17,'Planning Sheet'!C19:C1854))</f>
        <v>0</v>
      </c>
      <c r="C17" s="45">
        <f>SUM(SUMIF('Planning Sheet'!A19:A1854,'Funding Plan by Source'!A17,'Planning Sheet'!D19:D1854)+SUMIF('Planning Sheet'!A19:A1854,'Funding Plan by Source'!A17,'Planning Sheet'!E19:E1854))</f>
        <v>0</v>
      </c>
      <c r="D17" s="45">
        <f>SUM(SUMIF('Planning Sheet'!A19:A1854,'Funding Plan by Source'!A17,'Planning Sheet'!F19:F1854)+SUMIF('Planning Sheet'!A19:A1854,'Funding Plan by Source'!A17,'Planning Sheet'!G19:G1854))</f>
        <v>0</v>
      </c>
      <c r="E17" s="45">
        <f t="shared" si="1"/>
        <v>0</v>
      </c>
    </row>
    <row r="18" spans="1:5" ht="17">
      <c r="A18" s="43" t="str">
        <f>'Initiative Basics'!C18</f>
        <v>P</v>
      </c>
      <c r="B18" s="45">
        <f>SUM(SUMIF('Planning Sheet'!A19:A1854,'Funding Plan by Source'!A18,'Planning Sheet'!B19:B1854)+SUMIF('Planning Sheet'!A19:A1854,'Funding Plan by Source'!A18,'Planning Sheet'!C19:C1854))</f>
        <v>0</v>
      </c>
      <c r="C18" s="45">
        <f>SUM(SUMIF('Planning Sheet'!A19:A1854,'Funding Plan by Source'!A18,'Planning Sheet'!D19:D1854)+SUMIF('Planning Sheet'!A19:A1854,'Funding Plan by Source'!A18,'Planning Sheet'!E19:E1854))</f>
        <v>0</v>
      </c>
      <c r="D18" s="45">
        <f>SUM(SUMIF('Planning Sheet'!A19:A1854,'Funding Plan by Source'!A18,'Planning Sheet'!F19:F1854)+SUMIF('Planning Sheet'!A19:A1854,'Funding Plan by Source'!A18,'Planning Sheet'!G19:G1854))</f>
        <v>0</v>
      </c>
      <c r="E18" s="45">
        <f t="shared" si="1"/>
        <v>0</v>
      </c>
    </row>
    <row r="19" spans="1:5" ht="17">
      <c r="A19" s="43" t="str">
        <f>'Initiative Basics'!C19</f>
        <v>Q</v>
      </c>
      <c r="B19" s="45">
        <f>SUM(SUMIF('Planning Sheet'!A19:A1854,'Funding Plan by Source'!A19,'Planning Sheet'!B19:B1854)+SUMIF('Planning Sheet'!A19:A1854,'Funding Plan by Source'!A19,'Planning Sheet'!C19:C1854))</f>
        <v>0</v>
      </c>
      <c r="C19" s="45">
        <f>SUM(SUMIF('Planning Sheet'!A19:A1854,'Funding Plan by Source'!A19,'Planning Sheet'!D19:D1854)+SUMIF('Planning Sheet'!A19:A1854,'Funding Plan by Source'!A19,'Planning Sheet'!E19:E1854))</f>
        <v>0</v>
      </c>
      <c r="D19" s="45">
        <f>SUM(SUMIF('Planning Sheet'!A19:A1854,'Funding Plan by Source'!A19,'Planning Sheet'!F19:F1854)+SUMIF('Planning Sheet'!A19:A1854,'Funding Plan by Source'!A19,'Planning Sheet'!G19:G1854))</f>
        <v>0</v>
      </c>
      <c r="E19" s="45">
        <f t="shared" si="1"/>
        <v>0</v>
      </c>
    </row>
    <row r="20" spans="1:5" ht="17">
      <c r="A20" s="43" t="str">
        <f>'Initiative Basics'!C20</f>
        <v>R</v>
      </c>
      <c r="B20" s="45">
        <f>SUM(SUMIF('Planning Sheet'!A19:A1854,'Funding Plan by Source'!A20,'Planning Sheet'!B19:B1854)+SUMIF('Planning Sheet'!A19:A1854,'Funding Plan by Source'!A20,'Planning Sheet'!C19:C1854))</f>
        <v>0</v>
      </c>
      <c r="C20" s="45">
        <f>SUM(SUMIF('Planning Sheet'!A19:A1854,'Funding Plan by Source'!A20,'Planning Sheet'!D19:D1854)+SUMIF('Planning Sheet'!A19:A1854,'Funding Plan by Source'!A20,'Planning Sheet'!E19:E1854))</f>
        <v>0</v>
      </c>
      <c r="D20" s="45">
        <f>SUM(SUMIF('Planning Sheet'!A19:A1854,'Funding Plan by Source'!A20,'Planning Sheet'!F19:F1854)+SUMIF('Planning Sheet'!A19:A1854,'Funding Plan by Source'!A20,'Planning Sheet'!G19:G1854))</f>
        <v>0</v>
      </c>
      <c r="E20" s="45">
        <f t="shared" si="0"/>
        <v>0</v>
      </c>
    </row>
    <row r="21" spans="1:5" ht="17">
      <c r="A21" s="43" t="str">
        <f>'Initiative Basics'!C21</f>
        <v>S</v>
      </c>
      <c r="B21" s="45">
        <f>SUM(SUMIF('Planning Sheet'!A19:A1854,'Funding Plan by Source'!A21,'Planning Sheet'!B19:B1854)+SUMIF('Planning Sheet'!A19:A1854,'Funding Plan by Source'!A21,'Planning Sheet'!C19:C1854))</f>
        <v>0</v>
      </c>
      <c r="C21" s="45">
        <f>SUM(SUMIF('Planning Sheet'!A19:A1854,'Funding Plan by Source'!A21,'Planning Sheet'!D19:D1854)+SUMIF('Planning Sheet'!A19:A1854,'Funding Plan by Source'!A21,'Planning Sheet'!E19:E1854))</f>
        <v>0</v>
      </c>
      <c r="D21" s="45">
        <f>SUM(SUMIF('Planning Sheet'!A19:A1854,'Funding Plan by Source'!A21,'Planning Sheet'!F19:F1854)+SUMIF('Planning Sheet'!A19:A1854,'Funding Plan by Source'!A21,'Planning Sheet'!G19:G1854))</f>
        <v>0</v>
      </c>
      <c r="E21" s="45">
        <f t="shared" si="0"/>
        <v>0</v>
      </c>
    </row>
    <row r="22" spans="1:5" ht="17">
      <c r="A22" s="43" t="str">
        <f>'Initiative Basics'!C22</f>
        <v>T</v>
      </c>
      <c r="B22" s="45">
        <f>SUM(SUMIF('Planning Sheet'!A19:A1854,'Funding Plan by Source'!A22,'Planning Sheet'!B19:B1854)+SUMIF('Planning Sheet'!A19:A1854,'Funding Plan by Source'!A22,'Planning Sheet'!C19:C1854))</f>
        <v>0</v>
      </c>
      <c r="C22" s="45">
        <f>SUM(SUMIF('Planning Sheet'!A19:A1854,'Funding Plan by Source'!A22,'Planning Sheet'!D19:D1854)+SUMIF('Planning Sheet'!A19:A1854,'Funding Plan by Source'!A22,'Planning Sheet'!E19:E1854))</f>
        <v>0</v>
      </c>
      <c r="D22" s="45">
        <f>SUM(SUMIF('Planning Sheet'!A19:A1854,'Funding Plan by Source'!A22,'Planning Sheet'!F19:F1854)+SUMIF('Planning Sheet'!A19:A1854,'Funding Plan by Source'!A22,'Planning Sheet'!G19:G1854))</f>
        <v>0</v>
      </c>
      <c r="E22" s="45">
        <f t="shared" si="0"/>
        <v>0</v>
      </c>
    </row>
    <row r="23" spans="1:5" ht="17">
      <c r="A23" s="43" t="str">
        <f>'Initiative Basics'!C23</f>
        <v>U</v>
      </c>
      <c r="B23" s="45">
        <f>SUM(SUMIF('Planning Sheet'!A19:A1854,'Funding Plan by Source'!A23,'Planning Sheet'!B19:B1854)+SUMIF('Planning Sheet'!A19:A1854,'Funding Plan by Source'!A23,'Planning Sheet'!C19:C1854))</f>
        <v>0</v>
      </c>
      <c r="C23" s="45">
        <f>SUM(SUMIF('Planning Sheet'!A19:A1854,'Funding Plan by Source'!A23,'Planning Sheet'!D19:D1854)+SUMIF('Planning Sheet'!A19:A1854,'Funding Plan by Source'!A23,'Planning Sheet'!E19:E1854))</f>
        <v>0</v>
      </c>
      <c r="D23" s="45">
        <f>SUM(SUMIF('Planning Sheet'!A19:A1854,'Funding Plan by Source'!A23,'Planning Sheet'!F19:F1854)+SUMIF('Planning Sheet'!A19:A1854,'Funding Plan by Source'!A23,'Planning Sheet'!G19:G1854))</f>
        <v>0</v>
      </c>
      <c r="E23" s="45">
        <f t="shared" si="0"/>
        <v>0</v>
      </c>
    </row>
    <row r="24" spans="1:5" ht="17">
      <c r="A24" s="43" t="str">
        <f>'Initiative Basics'!C24</f>
        <v>V</v>
      </c>
      <c r="B24" s="45">
        <f>SUM(SUMIF('Planning Sheet'!A19:A1854,'Funding Plan by Source'!A24,'Planning Sheet'!B19:B1854)+SUMIF('Planning Sheet'!A19:A1854,'Funding Plan by Source'!A24,'Planning Sheet'!C19:C1854))</f>
        <v>0</v>
      </c>
      <c r="C24" s="45">
        <f>SUM(SUMIF('Planning Sheet'!A19:A1854,'Funding Plan by Source'!A24,'Planning Sheet'!D19:D1854)+SUMIF('Planning Sheet'!A19:A1854,'Funding Plan by Source'!A24,'Planning Sheet'!E19:E1854))</f>
        <v>0</v>
      </c>
      <c r="D24" s="45">
        <f>SUM(SUMIF('Planning Sheet'!A19:A1854,'Funding Plan by Source'!A24,'Planning Sheet'!F19:F1854)+SUMIF('Planning Sheet'!A19:A1854,'Funding Plan by Source'!A24,'Planning Sheet'!G19:G1854))</f>
        <v>0</v>
      </c>
      <c r="E24" s="45">
        <f t="shared" si="0"/>
        <v>0</v>
      </c>
    </row>
    <row r="25" spans="1:5" ht="17">
      <c r="A25" s="43" t="str">
        <f>'Initiative Basics'!C25</f>
        <v>W</v>
      </c>
      <c r="B25" s="45">
        <f>SUM(SUMIF('Planning Sheet'!A19:A1854,'Funding Plan by Source'!A25,'Planning Sheet'!B19:B1854)+SUMIF('Planning Sheet'!A19:A1854,'Funding Plan by Source'!A25,'Planning Sheet'!C19:C1854))</f>
        <v>0</v>
      </c>
      <c r="C25" s="45">
        <f>SUM(SUMIF('Planning Sheet'!A19:A1854,'Funding Plan by Source'!A25,'Planning Sheet'!D19:D1854)+SUMIF('Planning Sheet'!A19:A1854,'Funding Plan by Source'!A25,'Planning Sheet'!E19:E1854))</f>
        <v>0</v>
      </c>
      <c r="D25" s="45">
        <f>SUM(SUMIF('Planning Sheet'!A19:A1854,'Funding Plan by Source'!A25,'Planning Sheet'!F19:F1854)+SUMIF('Planning Sheet'!A19:A1854,'Funding Plan by Source'!A25,'Planning Sheet'!G19:G1854))</f>
        <v>0</v>
      </c>
      <c r="E25" s="45">
        <f t="shared" ref="E25:E33" si="2">SUM(B25:D25)</f>
        <v>0</v>
      </c>
    </row>
    <row r="26" spans="1:5" ht="17">
      <c r="A26" s="43" t="str">
        <f>'Initiative Basics'!C26</f>
        <v>X</v>
      </c>
      <c r="B26" s="45">
        <f>SUM(SUMIF('Planning Sheet'!A19:A1854,'Funding Plan by Source'!A26,'Planning Sheet'!B19:B1854)+SUMIF('Planning Sheet'!A19:A1854,'Funding Plan by Source'!A26,'Planning Sheet'!C19:C1854))</f>
        <v>0</v>
      </c>
      <c r="C26" s="45">
        <f>SUM(SUMIF('Planning Sheet'!A19:A1854,'Funding Plan by Source'!A26,'Planning Sheet'!D19:D1854)+SUMIF('Planning Sheet'!A19:A1854,'Funding Plan by Source'!A26,'Planning Sheet'!E19:E1854))</f>
        <v>0</v>
      </c>
      <c r="D26" s="45">
        <f>SUM(SUMIF('Planning Sheet'!A19:A1854,'Funding Plan by Source'!A26,'Planning Sheet'!F19:F1854)+SUMIF('Planning Sheet'!A19:A1854,'Funding Plan by Source'!A26,'Planning Sheet'!G19:G1854))</f>
        <v>0</v>
      </c>
      <c r="E26" s="45">
        <f t="shared" si="2"/>
        <v>0</v>
      </c>
    </row>
    <row r="27" spans="1:5" ht="17">
      <c r="A27" s="43" t="str">
        <f>'Initiative Basics'!C27</f>
        <v>Y</v>
      </c>
      <c r="B27" s="45">
        <f>SUM(SUMIF('Planning Sheet'!A19:A1854,'Funding Plan by Source'!A27,'Planning Sheet'!B19:B1854)+SUMIF('Planning Sheet'!A19:A1854,'Funding Plan by Source'!A27,'Planning Sheet'!C19:C1854))</f>
        <v>0</v>
      </c>
      <c r="C27" s="45">
        <f>SUM(SUMIF('Planning Sheet'!A19:A1854,'Funding Plan by Source'!A27,'Planning Sheet'!D19:D1854)+SUMIF('Planning Sheet'!A19:A1854,'Funding Plan by Source'!A27,'Planning Sheet'!E19:E1854))</f>
        <v>0</v>
      </c>
      <c r="D27" s="45">
        <f>SUM(SUMIF('Planning Sheet'!A19:A1854,'Funding Plan by Source'!A27,'Planning Sheet'!F19:F1854)+SUMIF('Planning Sheet'!A19:A1854,'Funding Plan by Source'!A27,'Planning Sheet'!G19:G1854))</f>
        <v>0</v>
      </c>
      <c r="E27" s="45">
        <f t="shared" si="2"/>
        <v>0</v>
      </c>
    </row>
    <row r="28" spans="1:5" ht="17">
      <c r="A28" s="43" t="str">
        <f>'Initiative Basics'!C28</f>
        <v>Z</v>
      </c>
      <c r="B28" s="45">
        <f>SUM(SUMIF('Planning Sheet'!A19:A1854,'Funding Plan by Source'!A28,'Planning Sheet'!B19:B1854)+SUMIF('Planning Sheet'!A19:A1854,'Funding Plan by Source'!A28,'Planning Sheet'!C19:C1854))</f>
        <v>0</v>
      </c>
      <c r="C28" s="45">
        <f>SUM(SUMIF('Planning Sheet'!A19:A1854,'Funding Plan by Source'!A28,'Planning Sheet'!D19:D1854)+SUMIF('Planning Sheet'!A19:A1854,'Funding Plan by Source'!A28,'Planning Sheet'!E19:E1854))</f>
        <v>0</v>
      </c>
      <c r="D28" s="45">
        <f>SUM(SUMIF('Planning Sheet'!A19:A1854,'Funding Plan by Source'!A28,'Planning Sheet'!F19:F1854)+SUMIF('Planning Sheet'!A19:A1854,'Funding Plan by Source'!A28,'Planning Sheet'!G19:G1854))</f>
        <v>0</v>
      </c>
      <c r="E28" s="45">
        <f t="shared" si="2"/>
        <v>0</v>
      </c>
    </row>
    <row r="29" spans="1:5" ht="17">
      <c r="A29" s="43">
        <f>'Initiative Basics'!C29</f>
        <v>0</v>
      </c>
      <c r="B29" s="45">
        <f>SUM(SUMIF('Planning Sheet'!A19:A1854,'Funding Plan by Source'!A29,'Planning Sheet'!B19:B1854)+SUMIF('Planning Sheet'!A19:A1854,'Funding Plan by Source'!A29,'Planning Sheet'!C19:C1854))</f>
        <v>0</v>
      </c>
      <c r="C29" s="45">
        <f>SUM(SUMIF('Planning Sheet'!A19:A1854,'Funding Plan by Source'!A29,'Planning Sheet'!D19:D1854)+SUMIF('Planning Sheet'!A19:A1854,'Funding Plan by Source'!A29,'Planning Sheet'!E19:E1854))</f>
        <v>0</v>
      </c>
      <c r="D29" s="45">
        <f>SUM(SUMIF('Planning Sheet'!A19:A1854,'Funding Plan by Source'!A29,'Planning Sheet'!F19:F1854)+SUMIF('Planning Sheet'!A19:A1854,'Funding Plan by Source'!A29,'Planning Sheet'!G19:G1854))</f>
        <v>0</v>
      </c>
      <c r="E29" s="45">
        <f t="shared" si="2"/>
        <v>0</v>
      </c>
    </row>
    <row r="30" spans="1:5" ht="17">
      <c r="A30" s="43">
        <f>'Initiative Basics'!C30</f>
        <v>0</v>
      </c>
      <c r="B30" s="45">
        <f>SUM(SUMIF('Planning Sheet'!A19:A1854,'Funding Plan by Source'!A30,'Planning Sheet'!B19:B1854)+SUMIF('Planning Sheet'!A19:A1854,'Funding Plan by Source'!A30,'Planning Sheet'!C19:C1854))</f>
        <v>0</v>
      </c>
      <c r="C30" s="45">
        <f>SUM(SUMIF('Planning Sheet'!A19:A1854,'Funding Plan by Source'!A30,'Planning Sheet'!D19:D1854)+SUMIF('Planning Sheet'!A19:A1854,'Funding Plan by Source'!A30,'Planning Sheet'!E19:E1854))</f>
        <v>0</v>
      </c>
      <c r="D30" s="45">
        <f>SUM(SUMIF('Planning Sheet'!A19:A1854,'Funding Plan by Source'!A30,'Planning Sheet'!F19:F1854)+SUMIF('Planning Sheet'!A19:A1854,'Funding Plan by Source'!A30,'Planning Sheet'!G19:G1854))</f>
        <v>0</v>
      </c>
      <c r="E30" s="45">
        <f t="shared" si="2"/>
        <v>0</v>
      </c>
    </row>
    <row r="31" spans="1:5" ht="17">
      <c r="A31" s="43">
        <f>'Initiative Basics'!C31</f>
        <v>0</v>
      </c>
      <c r="B31" s="45">
        <f>SUM(SUMIF('Planning Sheet'!A19:A1854,'Funding Plan by Source'!A31,'Planning Sheet'!B19:B1854)+SUMIF('Planning Sheet'!A19:A1854,'Funding Plan by Source'!A31,'Planning Sheet'!C19:C1854))</f>
        <v>0</v>
      </c>
      <c r="C31" s="45">
        <f>SUM(SUMIF('Planning Sheet'!A19:A1854,'Funding Plan by Source'!A31,'Planning Sheet'!D19:D1854)+SUMIF('Planning Sheet'!A19:A1854,'Funding Plan by Source'!A31,'Planning Sheet'!E19:E1854))</f>
        <v>0</v>
      </c>
      <c r="D31" s="45">
        <f>SUM(SUMIF('Planning Sheet'!A19:A1854,'Funding Plan by Source'!A31,'Planning Sheet'!F19:F1854)+SUMIF('Planning Sheet'!A19:A1854,'Funding Plan by Source'!A31,'Planning Sheet'!G19:G1854))</f>
        <v>0</v>
      </c>
      <c r="E31" s="45">
        <f t="shared" si="2"/>
        <v>0</v>
      </c>
    </row>
    <row r="32" spans="1:5" ht="17">
      <c r="A32" s="43">
        <f>'Initiative Basics'!C32</f>
        <v>0</v>
      </c>
      <c r="B32" s="45">
        <f>SUM(SUMIF('Planning Sheet'!A19:A1854,'Funding Plan by Source'!A32,'Planning Sheet'!B19:B1854)+SUMIF('Planning Sheet'!A19:A1854,'Funding Plan by Source'!A32,'Planning Sheet'!C19:C1854))</f>
        <v>0</v>
      </c>
      <c r="C32" s="45">
        <f>SUM(SUMIF('Planning Sheet'!A19:A1854,'Funding Plan by Source'!A32,'Planning Sheet'!D19:D1854)+SUMIF('Planning Sheet'!A19:A1854,'Funding Plan by Source'!A32,'Planning Sheet'!E19:E1854))</f>
        <v>0</v>
      </c>
      <c r="D32" s="45">
        <f>SUM(SUMIF('Planning Sheet'!A19:A1854,'Funding Plan by Source'!A32,'Planning Sheet'!F19:F1854)+SUMIF('Planning Sheet'!A19:A1854,'Funding Plan by Source'!A32,'Planning Sheet'!G19:G1854))</f>
        <v>0</v>
      </c>
      <c r="E32" s="45">
        <f t="shared" si="2"/>
        <v>0</v>
      </c>
    </row>
    <row r="33" spans="1:5" ht="17">
      <c r="A33" s="43">
        <f>'Initiative Basics'!C33</f>
        <v>0</v>
      </c>
      <c r="B33" s="45">
        <f>SUM(SUMIF('Planning Sheet'!A19:A1854,'Funding Plan by Source'!A33,'Planning Sheet'!B19:B1854)+SUMIF('Planning Sheet'!A19:A1854,'Funding Plan by Source'!A33,'Planning Sheet'!C19:C1854))</f>
        <v>0</v>
      </c>
      <c r="C33" s="45">
        <f>SUM(SUMIF('Planning Sheet'!A19:A1854,'Funding Plan by Source'!A33,'Planning Sheet'!D19:D1854)+SUMIF('Planning Sheet'!A19:A1854,'Funding Plan by Source'!A33,'Planning Sheet'!E19:E1854))</f>
        <v>0</v>
      </c>
      <c r="D33" s="45">
        <f>SUM(SUMIF('Planning Sheet'!A19:A1854,'Funding Plan by Source'!A33,'Planning Sheet'!F19:F1854)+SUMIF('Planning Sheet'!A19:A1854,'Funding Plan by Source'!A33,'Planning Sheet'!G19:G1854))</f>
        <v>0</v>
      </c>
      <c r="E33" s="45">
        <f t="shared" si="2"/>
        <v>0</v>
      </c>
    </row>
    <row r="34" spans="1:5" ht="17">
      <c r="A34" s="43">
        <f>'Initiative Basics'!C34</f>
        <v>0</v>
      </c>
      <c r="B34" s="45">
        <f>SUM(SUMIF('Planning Sheet'!A19:A1854,'Funding Plan by Source'!A34,'Planning Sheet'!B19:B1854)+SUMIF('Planning Sheet'!A19:A1854,'Funding Plan by Source'!A34,'Planning Sheet'!C19:C1854))</f>
        <v>0</v>
      </c>
      <c r="C34" s="45">
        <f>SUM(SUMIF('Planning Sheet'!A19:A1854,'Funding Plan by Source'!A34,'Planning Sheet'!D19:D1854)+SUMIF('Planning Sheet'!A19:A1854,'Funding Plan by Source'!A34,'Planning Sheet'!E19:E1854))</f>
        <v>0</v>
      </c>
      <c r="D34" s="45">
        <f>SUM(SUMIF('Planning Sheet'!A19:A1854,'Funding Plan by Source'!A34,'Planning Sheet'!F19:F1854)+SUMIF('Planning Sheet'!A19:A1854,'Funding Plan by Source'!A34,'Planning Sheet'!G19:G1854))</f>
        <v>0</v>
      </c>
      <c r="E34" s="45">
        <f t="shared" si="0"/>
        <v>0</v>
      </c>
    </row>
    <row r="35" spans="1:5" ht="17">
      <c r="A35" s="43">
        <f>'Initiative Basics'!C35</f>
        <v>0</v>
      </c>
      <c r="B35" s="45">
        <f>SUM(SUMIF('Planning Sheet'!A19:A1854,'Funding Plan by Source'!A35,'Planning Sheet'!B19:B1854)+SUMIF('Planning Sheet'!A19:A1854,'Funding Plan by Source'!A35,'Planning Sheet'!C19:C1854))</f>
        <v>0</v>
      </c>
      <c r="C35" s="45">
        <f>SUM(SUMIF('Planning Sheet'!A19:A1854,'Funding Plan by Source'!A35,'Planning Sheet'!D19:D1854)+SUMIF('Planning Sheet'!A19:A1854,'Funding Plan by Source'!A35,'Planning Sheet'!E19:E1854))</f>
        <v>0</v>
      </c>
      <c r="D35" s="45">
        <f>SUM(SUMIF('Planning Sheet'!A19:A1854,'Funding Plan by Source'!A35,'Planning Sheet'!F19:F1854)+SUMIF('Planning Sheet'!A19:A1854,'Funding Plan by Source'!A35,'Planning Sheet'!G19:G1854))</f>
        <v>0</v>
      </c>
      <c r="E35" s="45">
        <f t="shared" si="0"/>
        <v>0</v>
      </c>
    </row>
    <row r="36" spans="1:5" ht="17">
      <c r="A36" s="43">
        <f>'Initiative Basics'!C36</f>
        <v>0</v>
      </c>
      <c r="B36" s="45">
        <f>SUM(SUMIF('Planning Sheet'!A19:A1854,'Funding Plan by Source'!A36,'Planning Sheet'!B19:B1854)+SUMIF('Planning Sheet'!A19:A1854,'Funding Plan by Source'!A36,'Planning Sheet'!C19:C1854))</f>
        <v>0</v>
      </c>
      <c r="C36" s="45">
        <f>SUM(SUMIF('Planning Sheet'!A19:A1854,'Funding Plan by Source'!A36,'Planning Sheet'!D19:D1854)+SUMIF('Planning Sheet'!A19:A1854,'Funding Plan by Source'!A36,'Planning Sheet'!E19:E1854))</f>
        <v>0</v>
      </c>
      <c r="D36" s="45">
        <f>SUM(SUMIF('Planning Sheet'!A19:A1854,'Funding Plan by Source'!A36,'Planning Sheet'!F19:F1854)+SUMIF('Planning Sheet'!A19:A1854,'Funding Plan by Source'!A36,'Planning Sheet'!G19:G1854))</f>
        <v>0</v>
      </c>
      <c r="E36" s="45">
        <f t="shared" si="0"/>
        <v>0</v>
      </c>
    </row>
    <row r="37" spans="1:5" ht="17">
      <c r="A37" s="43">
        <f>'Initiative Basics'!C37</f>
        <v>0</v>
      </c>
      <c r="B37" s="45">
        <f>SUM(SUMIF('Planning Sheet'!A19:A1854,'Funding Plan by Source'!A37,'Planning Sheet'!B19:B1854)+SUMIF('Planning Sheet'!A19:A1854,'Funding Plan by Source'!A37,'Planning Sheet'!C19:C1854))</f>
        <v>0</v>
      </c>
      <c r="C37" s="45">
        <f>SUM(SUMIF('Planning Sheet'!A19:A1854,'Funding Plan by Source'!A37,'Planning Sheet'!D19:D1854)+SUMIF('Planning Sheet'!A19:A1854,'Funding Plan by Source'!A37,'Planning Sheet'!E19:E1854))</f>
        <v>0</v>
      </c>
      <c r="D37" s="45">
        <f>SUM(SUMIF('Planning Sheet'!A19:A1854,'Funding Plan by Source'!A37,'Planning Sheet'!F19:F1854)+SUMIF('Planning Sheet'!A19:A1854,'Funding Plan by Source'!A37,'Planning Sheet'!G19:G1854))</f>
        <v>0</v>
      </c>
      <c r="E37" s="45">
        <f t="shared" si="0"/>
        <v>0</v>
      </c>
    </row>
    <row r="38" spans="1:5" ht="17">
      <c r="A38" s="43">
        <f>'Initiative Basics'!C38</f>
        <v>0</v>
      </c>
      <c r="B38" s="45">
        <f>SUM(SUMIF('Planning Sheet'!A19:A1854,'Funding Plan by Source'!A38,'Planning Sheet'!B19:B1854)+SUMIF('Planning Sheet'!A19:A1854,'Funding Plan by Source'!A38,'Planning Sheet'!C19:C1854))</f>
        <v>0</v>
      </c>
      <c r="C38" s="45">
        <f>SUM(SUMIF('Planning Sheet'!A19:A1854,'Funding Plan by Source'!A38,'Planning Sheet'!D19:D1854)+SUMIF('Planning Sheet'!A19:A1854,'Funding Plan by Source'!A38,'Planning Sheet'!E19:E1854))</f>
        <v>0</v>
      </c>
      <c r="D38" s="45">
        <f>SUM(SUMIF('Planning Sheet'!A19:A1854,'Funding Plan by Source'!A38,'Planning Sheet'!F19:F1854)+SUMIF('Planning Sheet'!A19:A1854,'Funding Plan by Source'!A38,'Planning Sheet'!G19:G1854))</f>
        <v>0</v>
      </c>
      <c r="E38" s="45">
        <f t="shared" si="0"/>
        <v>0</v>
      </c>
    </row>
    <row r="39" spans="1:5" ht="17">
      <c r="A39" s="43">
        <f>'Initiative Basics'!C39</f>
        <v>0</v>
      </c>
      <c r="B39" s="45">
        <f>SUM(SUMIF('Planning Sheet'!A19:A1854,'Funding Plan by Source'!A39,'Planning Sheet'!B19:B1854)+SUMIF('Planning Sheet'!A19:A1854,'Funding Plan by Source'!A39,'Planning Sheet'!C19:C1854))</f>
        <v>0</v>
      </c>
      <c r="C39" s="45">
        <f>SUM(SUMIF('Planning Sheet'!A19:A1854,'Funding Plan by Source'!A39,'Planning Sheet'!D19:D1854)+SUMIF('Planning Sheet'!A19:A1854,'Funding Plan by Source'!A39,'Planning Sheet'!E19:E1854))</f>
        <v>0</v>
      </c>
      <c r="D39" s="45">
        <f>SUM(SUMIF('Planning Sheet'!A19:A1854,'Funding Plan by Source'!A39,'Planning Sheet'!F19:F1854)+SUMIF('Planning Sheet'!A19:A1854,'Funding Plan by Source'!A39,'Planning Sheet'!G19:G1854))</f>
        <v>0</v>
      </c>
      <c r="E39" s="45">
        <f t="shared" si="0"/>
        <v>0</v>
      </c>
    </row>
    <row r="40" spans="1:5" ht="17">
      <c r="A40" s="43">
        <f>'Initiative Basics'!C40</f>
        <v>0</v>
      </c>
      <c r="B40" s="45">
        <f>SUM(SUMIF('Planning Sheet'!A19:A1854,'Funding Plan by Source'!A40,'Planning Sheet'!B19:B1854)+SUMIF('Planning Sheet'!A19:A1854,'Funding Plan by Source'!A40,'Planning Sheet'!C19:C1854))</f>
        <v>0</v>
      </c>
      <c r="C40" s="45">
        <f>SUM(SUMIF('Planning Sheet'!A19:A1854,'Funding Plan by Source'!A40,'Planning Sheet'!D19:D1854)+SUMIF('Planning Sheet'!A19:A1854,'Funding Plan by Source'!A40,'Planning Sheet'!E19:E1854))</f>
        <v>0</v>
      </c>
      <c r="D40" s="45">
        <f>SUM(SUMIF('Planning Sheet'!A19:A1854,'Funding Plan by Source'!A40,'Planning Sheet'!F19:F1854)+SUMIF('Planning Sheet'!A19:A1854,'Funding Plan by Source'!A40,'Planning Sheet'!G19:G1854))</f>
        <v>0</v>
      </c>
      <c r="E40" s="45">
        <f t="shared" si="0"/>
        <v>0</v>
      </c>
    </row>
    <row r="41" spans="1:5" ht="17">
      <c r="A41" s="43">
        <f>'Initiative Basics'!C41</f>
        <v>0</v>
      </c>
      <c r="B41" s="45">
        <f>SUM(SUMIF('Planning Sheet'!A19:A1854,'Funding Plan by Source'!A41,'Planning Sheet'!B19:B1854)+SUMIF('Planning Sheet'!A19:A1854,'Funding Plan by Source'!A41,'Planning Sheet'!C19:C1854))</f>
        <v>0</v>
      </c>
      <c r="C41" s="45">
        <f>SUM(SUMIF('Planning Sheet'!A19:A1854,'Funding Plan by Source'!A41,'Planning Sheet'!D19:D1854)+SUMIF('Planning Sheet'!A19:A1854,'Funding Plan by Source'!A41,'Planning Sheet'!E19:E1854))</f>
        <v>0</v>
      </c>
      <c r="D41" s="45">
        <f>SUM(SUMIF('Planning Sheet'!A19:A1854,'Funding Plan by Source'!A41,'Planning Sheet'!F19:F1854)+SUMIF('Planning Sheet'!A19:A1854,'Funding Plan by Source'!A41,'Planning Sheet'!G19:G1854))</f>
        <v>0</v>
      </c>
      <c r="E41" s="45">
        <f t="shared" si="0"/>
        <v>0</v>
      </c>
    </row>
    <row r="42" spans="1:5" ht="17">
      <c r="A42" s="43">
        <f>'Initiative Basics'!C42</f>
        <v>0</v>
      </c>
      <c r="B42" s="45">
        <f>SUM(SUMIF('Planning Sheet'!A19:A1854,'Funding Plan by Source'!A42,'Planning Sheet'!B19:B1854)+SUMIF('Planning Sheet'!A19:A1854,'Funding Plan by Source'!A42,'Planning Sheet'!C19:C1854))</f>
        <v>0</v>
      </c>
      <c r="C42" s="45">
        <f>SUM(SUMIF('Planning Sheet'!A19:A1854,'Funding Plan by Source'!A42,'Planning Sheet'!D19:D1854)+SUMIF('Planning Sheet'!A19:A1854,'Funding Plan by Source'!A42,'Planning Sheet'!E19:E1854))</f>
        <v>0</v>
      </c>
      <c r="D42" s="45">
        <f>SUM(SUMIF('Planning Sheet'!A19:A1854,'Funding Plan by Source'!A42,'Planning Sheet'!F19:F1854)+SUMIF('Planning Sheet'!A19:A1854,'Funding Plan by Source'!A42,'Planning Sheet'!G19:G1854))</f>
        <v>0</v>
      </c>
      <c r="E42" s="45">
        <f t="shared" si="0"/>
        <v>0</v>
      </c>
    </row>
  </sheetData>
  <sheetProtection algorithmName="SHA-512" hashValue="FahvBEiiFYJBojzrEjy7uXjO+5WHPyxJJ2qRCi6UfNvxS4Wa+q431mwEH2IRQo+Kovk8TpVrMGPHRKPEpXEzfA==" saltValue="V+qn+REprXzYr3eb8rA6oQ==" spinCount="100000" sheet="1" objects="1" sort="0" autoFilter="0" pivotTables="0"/>
  <mergeCells count="1">
    <mergeCell ref="A1:K1"/>
  </mergeCells>
  <conditionalFormatting sqref="A3:A42">
    <cfRule type="cellIs" dxfId="339" priority="1" operator="equal">
      <formula>0</formula>
    </cfRule>
  </conditionalFormatting>
  <pageMargins left="0.25" right="0.25"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489A6-352A-473E-B8CB-14CE96392B6C}">
  <sheetPr codeName="Sheet9">
    <tabColor rgb="FFFF0000"/>
  </sheetPr>
  <dimension ref="A1:J171"/>
  <sheetViews>
    <sheetView showGridLines="0" zoomScaleNormal="100" zoomScalePageLayoutView="50" workbookViewId="0">
      <selection activeCell="D3" sqref="D3"/>
    </sheetView>
  </sheetViews>
  <sheetFormatPr baseColWidth="10" defaultColWidth="8.83203125" defaultRowHeight="15"/>
  <cols>
    <col min="1" max="1" width="21.5" bestFit="1" customWidth="1"/>
    <col min="2" max="2" width="17.1640625" bestFit="1" customWidth="1"/>
    <col min="3" max="3" width="21.5" bestFit="1" customWidth="1"/>
    <col min="4" max="4" width="17.1640625" bestFit="1" customWidth="1"/>
    <col min="6" max="6" width="18.5" customWidth="1"/>
    <col min="7" max="7" width="21.5" bestFit="1" customWidth="1"/>
    <col min="8" max="8" width="17.1640625" bestFit="1" customWidth="1"/>
    <col min="10" max="10" width="21.5" bestFit="1" customWidth="1"/>
    <col min="11" max="11" width="19.33203125" bestFit="1" customWidth="1"/>
  </cols>
  <sheetData>
    <row r="1" ht="127.5" customHeight="1"/>
    <row r="126" spans="1:7" ht="13.5" customHeight="1"/>
    <row r="127" spans="1:7" ht="15.75" customHeight="1"/>
    <row r="128" spans="1:7">
      <c r="A128" s="10" t="s">
        <v>115</v>
      </c>
      <c r="G128" s="10" t="s">
        <v>116</v>
      </c>
    </row>
    <row r="129" spans="1:10">
      <c r="A129">
        <v>0</v>
      </c>
      <c r="G129">
        <v>0</v>
      </c>
    </row>
    <row r="130" spans="1:10">
      <c r="A130" t="s">
        <v>32</v>
      </c>
      <c r="G130" t="s">
        <v>32</v>
      </c>
    </row>
    <row r="131" spans="1:10">
      <c r="A131" t="s">
        <v>33</v>
      </c>
      <c r="G131" t="s">
        <v>33</v>
      </c>
    </row>
    <row r="132" spans="1:10">
      <c r="A132" t="s">
        <v>30</v>
      </c>
      <c r="G132" t="s">
        <v>30</v>
      </c>
    </row>
    <row r="133" spans="1:10">
      <c r="A133" t="s">
        <v>31</v>
      </c>
      <c r="G133" t="s">
        <v>31</v>
      </c>
    </row>
    <row r="134" spans="1:10">
      <c r="A134" t="s">
        <v>34</v>
      </c>
      <c r="G134" t="s">
        <v>34</v>
      </c>
    </row>
    <row r="135" spans="1:10">
      <c r="A135" t="s">
        <v>35</v>
      </c>
      <c r="G135" t="s">
        <v>35</v>
      </c>
    </row>
    <row r="136" spans="1:10">
      <c r="A136" t="s">
        <v>36</v>
      </c>
      <c r="G136" t="s">
        <v>36</v>
      </c>
    </row>
    <row r="137" spans="1:10">
      <c r="A137" t="s">
        <v>37</v>
      </c>
      <c r="G137" t="s">
        <v>37</v>
      </c>
    </row>
    <row r="138" spans="1:10">
      <c r="A138" t="s">
        <v>38</v>
      </c>
      <c r="G138" t="s">
        <v>38</v>
      </c>
    </row>
    <row r="139" spans="1:10">
      <c r="A139" t="s">
        <v>39</v>
      </c>
      <c r="G139" t="s">
        <v>39</v>
      </c>
    </row>
    <row r="140" spans="1:10">
      <c r="A140" t="s">
        <v>40</v>
      </c>
      <c r="G140" t="s">
        <v>40</v>
      </c>
    </row>
    <row r="141" spans="1:10">
      <c r="A141" t="s">
        <v>41</v>
      </c>
      <c r="G141" t="s">
        <v>41</v>
      </c>
    </row>
    <row r="142" spans="1:10">
      <c r="A142" t="s">
        <v>42</v>
      </c>
      <c r="G142" t="s">
        <v>42</v>
      </c>
    </row>
    <row r="143" spans="1:10">
      <c r="A143" t="s">
        <v>43</v>
      </c>
      <c r="G143" t="s">
        <v>43</v>
      </c>
    </row>
    <row r="144" spans="1:10">
      <c r="A144" t="s">
        <v>44</v>
      </c>
      <c r="C144" s="10" t="s">
        <v>117</v>
      </c>
      <c r="G144" t="s">
        <v>44</v>
      </c>
      <c r="J144" s="10" t="s">
        <v>118</v>
      </c>
    </row>
    <row r="145" spans="1:10">
      <c r="A145" t="s">
        <v>45</v>
      </c>
      <c r="C145">
        <v>0</v>
      </c>
      <c r="G145" t="s">
        <v>45</v>
      </c>
      <c r="J145">
        <v>0</v>
      </c>
    </row>
    <row r="146" spans="1:10">
      <c r="A146" t="s">
        <v>49</v>
      </c>
      <c r="C146" t="s">
        <v>32</v>
      </c>
      <c r="G146" t="s">
        <v>49</v>
      </c>
      <c r="J146" t="s">
        <v>32</v>
      </c>
    </row>
    <row r="147" spans="1:10">
      <c r="A147" t="s">
        <v>53</v>
      </c>
      <c r="C147" t="s">
        <v>33</v>
      </c>
      <c r="G147" t="s">
        <v>53</v>
      </c>
      <c r="J147" t="s">
        <v>33</v>
      </c>
    </row>
    <row r="148" spans="1:10">
      <c r="A148" t="s">
        <v>54</v>
      </c>
      <c r="C148" t="s">
        <v>30</v>
      </c>
      <c r="G148" t="s">
        <v>54</v>
      </c>
      <c r="J148" t="s">
        <v>30</v>
      </c>
    </row>
    <row r="149" spans="1:10">
      <c r="A149" t="s">
        <v>55</v>
      </c>
      <c r="C149" t="s">
        <v>31</v>
      </c>
      <c r="G149" t="s">
        <v>55</v>
      </c>
      <c r="J149" t="s">
        <v>31</v>
      </c>
    </row>
    <row r="150" spans="1:10">
      <c r="A150" t="s">
        <v>56</v>
      </c>
      <c r="C150" t="s">
        <v>34</v>
      </c>
      <c r="G150" t="s">
        <v>56</v>
      </c>
      <c r="J150" t="s">
        <v>34</v>
      </c>
    </row>
    <row r="151" spans="1:10">
      <c r="A151" t="s">
        <v>57</v>
      </c>
      <c r="C151" t="s">
        <v>35</v>
      </c>
      <c r="G151" t="s">
        <v>57</v>
      </c>
      <c r="J151" t="s">
        <v>35</v>
      </c>
    </row>
    <row r="152" spans="1:10">
      <c r="A152" t="s">
        <v>58</v>
      </c>
      <c r="C152" t="s">
        <v>36</v>
      </c>
      <c r="G152" t="s">
        <v>58</v>
      </c>
      <c r="J152" t="s">
        <v>36</v>
      </c>
    </row>
    <row r="153" spans="1:10">
      <c r="A153" t="s">
        <v>59</v>
      </c>
      <c r="C153" t="s">
        <v>37</v>
      </c>
      <c r="G153" t="s">
        <v>59</v>
      </c>
      <c r="J153" t="s">
        <v>37</v>
      </c>
    </row>
    <row r="154" spans="1:10">
      <c r="A154" t="s">
        <v>60</v>
      </c>
      <c r="C154" t="s">
        <v>38</v>
      </c>
      <c r="G154" t="s">
        <v>60</v>
      </c>
      <c r="J154" t="s">
        <v>38</v>
      </c>
    </row>
    <row r="155" spans="1:10">
      <c r="A155" t="s">
        <v>61</v>
      </c>
      <c r="C155" t="s">
        <v>39</v>
      </c>
      <c r="G155" t="s">
        <v>61</v>
      </c>
      <c r="J155" t="s">
        <v>39</v>
      </c>
    </row>
    <row r="156" spans="1:10">
      <c r="C156" t="s">
        <v>40</v>
      </c>
      <c r="J156" t="s">
        <v>40</v>
      </c>
    </row>
    <row r="157" spans="1:10">
      <c r="C157" t="s">
        <v>41</v>
      </c>
      <c r="J157" t="s">
        <v>41</v>
      </c>
    </row>
    <row r="158" spans="1:10">
      <c r="C158" t="s">
        <v>42</v>
      </c>
      <c r="J158" t="s">
        <v>42</v>
      </c>
    </row>
    <row r="159" spans="1:10">
      <c r="C159" t="s">
        <v>43</v>
      </c>
      <c r="J159" t="s">
        <v>43</v>
      </c>
    </row>
    <row r="160" spans="1:10">
      <c r="C160" t="s">
        <v>44</v>
      </c>
      <c r="J160" t="s">
        <v>44</v>
      </c>
    </row>
    <row r="161" spans="3:10">
      <c r="C161" t="s">
        <v>45</v>
      </c>
      <c r="J161" t="s">
        <v>45</v>
      </c>
    </row>
    <row r="162" spans="3:10">
      <c r="C162" t="s">
        <v>49</v>
      </c>
      <c r="J162" t="s">
        <v>49</v>
      </c>
    </row>
    <row r="163" spans="3:10">
      <c r="C163" t="s">
        <v>53</v>
      </c>
      <c r="J163" t="s">
        <v>53</v>
      </c>
    </row>
    <row r="164" spans="3:10">
      <c r="C164" t="s">
        <v>54</v>
      </c>
      <c r="J164" t="s">
        <v>54</v>
      </c>
    </row>
    <row r="165" spans="3:10">
      <c r="C165" t="s">
        <v>55</v>
      </c>
      <c r="J165" t="s">
        <v>55</v>
      </c>
    </row>
    <row r="166" spans="3:10">
      <c r="C166" t="s">
        <v>56</v>
      </c>
      <c r="J166" t="s">
        <v>56</v>
      </c>
    </row>
    <row r="167" spans="3:10">
      <c r="C167" t="s">
        <v>57</v>
      </c>
      <c r="J167" t="s">
        <v>57</v>
      </c>
    </row>
    <row r="168" spans="3:10">
      <c r="C168" t="s">
        <v>58</v>
      </c>
      <c r="J168" t="s">
        <v>58</v>
      </c>
    </row>
    <row r="169" spans="3:10">
      <c r="C169" t="s">
        <v>59</v>
      </c>
      <c r="J169" t="s">
        <v>59</v>
      </c>
    </row>
    <row r="170" spans="3:10">
      <c r="C170" t="s">
        <v>60</v>
      </c>
      <c r="J170" t="s">
        <v>60</v>
      </c>
    </row>
    <row r="171" spans="3:10">
      <c r="C171" t="s">
        <v>61</v>
      </c>
      <c r="J171" t="s">
        <v>61</v>
      </c>
    </row>
  </sheetData>
  <sheetProtection selectLockedCells="1" pivotTables="0" selectUnlockedCells="1"/>
  <pageMargins left="0.25" right="0.25"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357A-C123-DC45-A85D-6C8F05CAF6C4}">
  <sheetPr>
    <tabColor rgb="FF18334D"/>
  </sheetPr>
  <dimension ref="A1:B14"/>
  <sheetViews>
    <sheetView zoomScaleNormal="100" workbookViewId="0">
      <selection activeCell="A11" sqref="A11"/>
    </sheetView>
  </sheetViews>
  <sheetFormatPr baseColWidth="10" defaultColWidth="10.83203125" defaultRowHeight="15"/>
  <cols>
    <col min="1" max="1" width="23.5" customWidth="1"/>
    <col min="2" max="2" width="22" customWidth="1"/>
  </cols>
  <sheetData>
    <row r="1" spans="1:2">
      <c r="A1" s="142" t="s">
        <v>120</v>
      </c>
      <c r="B1" s="143" t="s">
        <v>121</v>
      </c>
    </row>
    <row r="2" spans="1:2" ht="16">
      <c r="A2" s="144" t="s">
        <v>17</v>
      </c>
      <c r="B2" s="145"/>
    </row>
    <row r="3" spans="1:2" ht="16">
      <c r="A3" s="30" t="s">
        <v>47</v>
      </c>
      <c r="B3" s="31"/>
    </row>
    <row r="4" spans="1:2" ht="16">
      <c r="A4" s="146" t="s">
        <v>18</v>
      </c>
      <c r="B4" s="147"/>
    </row>
    <row r="5" spans="1:2" ht="16">
      <c r="A5" s="30" t="s">
        <v>48</v>
      </c>
      <c r="B5" s="31"/>
    </row>
    <row r="6" spans="1:2" ht="16">
      <c r="A6" s="146" t="s">
        <v>19</v>
      </c>
      <c r="B6" s="147"/>
    </row>
    <row r="7" spans="1:2" ht="16">
      <c r="A7" s="30" t="s">
        <v>50</v>
      </c>
      <c r="B7" s="31"/>
    </row>
    <row r="8" spans="1:2" ht="16">
      <c r="A8" s="146" t="s">
        <v>20</v>
      </c>
      <c r="B8" s="147"/>
    </row>
    <row r="9" spans="1:2" ht="16">
      <c r="A9" s="30" t="s">
        <v>21</v>
      </c>
      <c r="B9" s="31"/>
    </row>
    <row r="10" spans="1:2" ht="16">
      <c r="A10" s="146" t="s">
        <v>32</v>
      </c>
      <c r="B10" s="147"/>
    </row>
    <row r="11" spans="1:2" ht="16">
      <c r="A11" s="3" t="s">
        <v>33</v>
      </c>
      <c r="B11" s="31"/>
    </row>
    <row r="12" spans="1:2" ht="16">
      <c r="A12" s="146" t="s">
        <v>30</v>
      </c>
      <c r="B12" s="147"/>
    </row>
    <row r="13" spans="1:2" ht="16">
      <c r="A13" s="30" t="s">
        <v>31</v>
      </c>
      <c r="B13" s="31"/>
    </row>
    <row r="14" spans="1:2" ht="16">
      <c r="A14" s="146" t="s">
        <v>34</v>
      </c>
      <c r="B14" s="147"/>
    </row>
  </sheetData>
  <sheetProtection algorithmName="SHA-512" hashValue="6j03jRCBvfr5AFFfYrTz21qs3iST7FetDqgGIhrnBLTUrKjVyXw2V6C+h/tPCdhCMdumHesrIi+rDOaqivQQ7w==" saltValue="sjS27bDPW+Cr/uVuZ4gtvA==" spinCount="100000" sheet="1" objects="1" scenarios="1"/>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4048-F3E2-924D-B1B0-AA4251353FEF}">
  <sheetPr>
    <tabColor rgb="FF18334D"/>
  </sheetPr>
  <dimension ref="A1:R680"/>
  <sheetViews>
    <sheetView zoomScale="109" zoomScaleNormal="109" workbookViewId="0">
      <selection activeCell="A6" sqref="A6"/>
    </sheetView>
  </sheetViews>
  <sheetFormatPr baseColWidth="10" defaultColWidth="10.83203125" defaultRowHeight="15"/>
  <cols>
    <col min="1" max="1" width="23" style="21" bestFit="1" customWidth="1"/>
    <col min="2" max="2" width="17.6640625" style="21" customWidth="1"/>
    <col min="3" max="3" width="12.6640625" style="21" customWidth="1"/>
    <col min="4" max="4" width="12" style="21" customWidth="1"/>
    <col min="5" max="5" width="17" style="21" bestFit="1" customWidth="1"/>
    <col min="6" max="16384" width="10.83203125" style="21"/>
  </cols>
  <sheetData>
    <row r="1" spans="1:17">
      <c r="A1" s="240" t="str">
        <f>'Initiative Basics'!A3</f>
        <v>A</v>
      </c>
      <c r="B1" s="240"/>
      <c r="C1" s="240"/>
      <c r="D1" s="240"/>
      <c r="E1" s="240"/>
      <c r="F1" s="240"/>
      <c r="G1" s="26"/>
      <c r="H1" s="26"/>
      <c r="I1" s="26"/>
      <c r="J1" s="26"/>
      <c r="K1" s="26"/>
      <c r="L1" s="26"/>
      <c r="M1" s="26"/>
      <c r="N1" s="26"/>
      <c r="O1" s="26"/>
      <c r="P1" s="26"/>
      <c r="Q1" s="27"/>
    </row>
    <row r="2" spans="1:17" ht="36">
      <c r="A2" s="149" t="s">
        <v>120</v>
      </c>
      <c r="B2" s="149" t="s">
        <v>121</v>
      </c>
      <c r="C2" s="150" t="s">
        <v>23</v>
      </c>
      <c r="D2" s="150" t="s">
        <v>24</v>
      </c>
      <c r="E2" s="150" t="s">
        <v>25</v>
      </c>
      <c r="F2" s="151" t="s">
        <v>16</v>
      </c>
      <c r="G2" s="27"/>
      <c r="H2" s="26"/>
      <c r="I2" s="26"/>
      <c r="J2" s="26"/>
      <c r="K2" s="26"/>
      <c r="L2" s="26"/>
      <c r="M2" s="26"/>
      <c r="N2" s="26"/>
      <c r="O2" s="26"/>
      <c r="P2" s="26"/>
      <c r="Q2" s="26"/>
    </row>
    <row r="3" spans="1:17" ht="18">
      <c r="A3" s="152" t="str">
        <f>'Operating Cost Categories'!A2</f>
        <v>Staff</v>
      </c>
      <c r="B3" s="152">
        <f>'Operating Cost Categories'!B2</f>
        <v>0</v>
      </c>
      <c r="C3" s="153"/>
      <c r="D3" s="153"/>
      <c r="E3" s="153"/>
      <c r="F3" s="154">
        <f>SUM(Table1[[#This Row],[Fiscal Year 1 Cost]:[Fiscal Year 3 Cost]])</f>
        <v>0</v>
      </c>
      <c r="G3" s="27"/>
      <c r="H3" s="26"/>
      <c r="I3" s="26"/>
      <c r="J3" s="26"/>
      <c r="K3" s="26"/>
      <c r="L3" s="26"/>
      <c r="M3" s="26"/>
      <c r="N3" s="26"/>
      <c r="O3" s="26"/>
      <c r="P3" s="26"/>
      <c r="Q3" s="26"/>
    </row>
    <row r="4" spans="1:17" ht="18">
      <c r="A4" s="155" t="str">
        <f>'Operating Cost Categories'!A3</f>
        <v>Insurance</v>
      </c>
      <c r="B4" s="155">
        <f>'Operating Cost Categories'!B3</f>
        <v>0</v>
      </c>
      <c r="C4" s="156"/>
      <c r="D4" s="156"/>
      <c r="E4" s="156"/>
      <c r="F4" s="154">
        <f>SUM(Table1[[#This Row],[Fiscal Year 1 Cost]:[Fiscal Year 3 Cost]])</f>
        <v>0</v>
      </c>
      <c r="G4" s="27"/>
      <c r="H4" s="26"/>
      <c r="I4" s="26"/>
      <c r="J4" s="26"/>
      <c r="K4" s="26"/>
      <c r="L4" s="26"/>
      <c r="M4" s="26"/>
      <c r="N4" s="26"/>
      <c r="O4" s="26"/>
      <c r="P4" s="26"/>
      <c r="Q4" s="26"/>
    </row>
    <row r="5" spans="1:17" ht="18">
      <c r="A5" s="152" t="str">
        <f>'Operating Cost Categories'!A4</f>
        <v>Rent</v>
      </c>
      <c r="B5" s="152">
        <f>'Operating Cost Categories'!B4</f>
        <v>0</v>
      </c>
      <c r="C5" s="153"/>
      <c r="D5" s="153"/>
      <c r="E5" s="153"/>
      <c r="F5" s="154">
        <f>SUM(Table1[[#This Row],[Fiscal Year 1 Cost]:[Fiscal Year 3 Cost]])</f>
        <v>0</v>
      </c>
      <c r="G5" s="27"/>
      <c r="H5" s="26"/>
      <c r="I5" s="26"/>
      <c r="J5" s="26"/>
      <c r="K5" s="26"/>
      <c r="L5" s="26"/>
      <c r="M5" s="26"/>
      <c r="N5" s="26"/>
      <c r="O5" s="26"/>
      <c r="P5" s="26"/>
      <c r="Q5" s="26"/>
    </row>
    <row r="6" spans="1:17" ht="18">
      <c r="A6" s="155" t="str">
        <f>'Operating Cost Categories'!A5</f>
        <v>Utilities</v>
      </c>
      <c r="B6" s="155">
        <f>'Operating Cost Categories'!B5</f>
        <v>0</v>
      </c>
      <c r="C6" s="156"/>
      <c r="D6" s="156"/>
      <c r="E6" s="156"/>
      <c r="F6" s="154">
        <f>SUM(Table1[[#This Row],[Fiscal Year 1 Cost]:[Fiscal Year 3 Cost]])</f>
        <v>0</v>
      </c>
      <c r="G6" s="27"/>
      <c r="H6" s="26"/>
      <c r="I6" s="26"/>
      <c r="J6" s="26"/>
      <c r="K6" s="26"/>
      <c r="L6" s="26"/>
      <c r="M6" s="26"/>
      <c r="N6" s="26"/>
      <c r="O6" s="26"/>
      <c r="P6" s="26"/>
      <c r="Q6" s="26"/>
    </row>
    <row r="7" spans="1:17" ht="16" customHeight="1">
      <c r="A7" s="152" t="str">
        <f>'Operating Cost Categories'!A6</f>
        <v>Internet/Phones</v>
      </c>
      <c r="B7" s="152">
        <f>'Operating Cost Categories'!B6</f>
        <v>0</v>
      </c>
      <c r="C7" s="153"/>
      <c r="D7" s="153"/>
      <c r="E7" s="153"/>
      <c r="F7" s="154">
        <f>SUM(Table1[[#This Row],[Fiscal Year 1 Cost]:[Fiscal Year 3 Cost]])</f>
        <v>0</v>
      </c>
      <c r="G7" s="27"/>
      <c r="H7" s="26"/>
      <c r="I7" s="26"/>
      <c r="J7" s="26"/>
      <c r="K7" s="26"/>
      <c r="L7" s="26"/>
      <c r="M7" s="26"/>
      <c r="N7" s="26"/>
      <c r="O7" s="26"/>
      <c r="P7" s="26"/>
      <c r="Q7" s="26"/>
    </row>
    <row r="8" spans="1:17" ht="18">
      <c r="A8" s="155" t="str">
        <f>'Operating Cost Categories'!A7</f>
        <v>Office Supplies</v>
      </c>
      <c r="B8" s="155">
        <f>'Operating Cost Categories'!B7</f>
        <v>0</v>
      </c>
      <c r="C8" s="156"/>
      <c r="D8" s="156"/>
      <c r="E8" s="156"/>
      <c r="F8" s="154">
        <f>SUM(Table1[[#This Row],[Fiscal Year 1 Cost]:[Fiscal Year 3 Cost]])</f>
        <v>0</v>
      </c>
      <c r="G8" s="27"/>
      <c r="H8" s="26"/>
      <c r="I8" s="26"/>
      <c r="J8" s="26"/>
      <c r="K8" s="26"/>
      <c r="L8" s="26"/>
      <c r="M8" s="26"/>
      <c r="N8" s="26"/>
      <c r="O8" s="26"/>
      <c r="P8" s="26"/>
      <c r="Q8" s="26"/>
    </row>
    <row r="9" spans="1:17" ht="18">
      <c r="A9" s="152" t="str">
        <f>'Operating Cost Categories'!A8</f>
        <v>Transportation</v>
      </c>
      <c r="B9" s="152">
        <f>'Operating Cost Categories'!B8</f>
        <v>0</v>
      </c>
      <c r="C9" s="153"/>
      <c r="D9" s="153"/>
      <c r="E9" s="153"/>
      <c r="F9" s="154">
        <f>SUM(Table1[[#This Row],[Fiscal Year 1 Cost]:[Fiscal Year 3 Cost]])</f>
        <v>0</v>
      </c>
      <c r="G9" s="27"/>
      <c r="H9" s="26"/>
      <c r="I9" s="26"/>
      <c r="J9" s="26"/>
      <c r="K9" s="26"/>
      <c r="L9" s="26"/>
      <c r="M9" s="26"/>
      <c r="N9" s="26"/>
      <c r="O9" s="26"/>
      <c r="P9" s="26"/>
      <c r="Q9" s="26"/>
    </row>
    <row r="10" spans="1:17" ht="18">
      <c r="A10" s="155" t="str">
        <f>'Operating Cost Categories'!A9</f>
        <v>Consultants/Contracts</v>
      </c>
      <c r="B10" s="155">
        <f>'Operating Cost Categories'!B9</f>
        <v>0</v>
      </c>
      <c r="C10" s="156"/>
      <c r="D10" s="156"/>
      <c r="E10" s="156"/>
      <c r="F10" s="154">
        <f>SUM(Table1[[#This Row],[Fiscal Year 1 Cost]:[Fiscal Year 3 Cost]])</f>
        <v>0</v>
      </c>
      <c r="G10" s="27"/>
      <c r="H10" s="26"/>
      <c r="I10" s="26"/>
      <c r="J10" s="26"/>
      <c r="K10" s="26"/>
      <c r="L10" s="26"/>
      <c r="M10" s="26"/>
      <c r="N10" s="26"/>
      <c r="O10" s="26"/>
      <c r="P10" s="26"/>
      <c r="Q10" s="26"/>
    </row>
    <row r="11" spans="1:17" ht="16" customHeight="1">
      <c r="A11" s="152" t="str">
        <f>'Operating Cost Categories'!A10</f>
        <v>A</v>
      </c>
      <c r="B11" s="152">
        <f>'Operating Cost Categories'!B10</f>
        <v>0</v>
      </c>
      <c r="C11" s="153"/>
      <c r="D11" s="153"/>
      <c r="E11" s="153"/>
      <c r="F11" s="154">
        <f>SUM(Table1[[#This Row],[Fiscal Year 1 Cost]:[Fiscal Year 3 Cost]])</f>
        <v>0</v>
      </c>
      <c r="G11" s="27"/>
      <c r="H11" s="26"/>
      <c r="I11" s="26"/>
      <c r="J11" s="26"/>
      <c r="K11" s="26"/>
      <c r="L11" s="26"/>
      <c r="M11" s="26"/>
      <c r="N11" s="26"/>
      <c r="O11" s="26"/>
      <c r="P11" s="26"/>
      <c r="Q11" s="26"/>
    </row>
    <row r="12" spans="1:17" ht="16" customHeight="1">
      <c r="A12" s="155" t="str">
        <f>'Operating Cost Categories'!A11</f>
        <v>B</v>
      </c>
      <c r="B12" s="155">
        <f>'Operating Cost Categories'!B11</f>
        <v>0</v>
      </c>
      <c r="C12" s="156"/>
      <c r="D12" s="156"/>
      <c r="E12" s="156"/>
      <c r="F12" s="154">
        <f>SUM(Table1[[#This Row],[Fiscal Year 1 Cost]:[Fiscal Year 3 Cost]])</f>
        <v>0</v>
      </c>
      <c r="G12" s="27"/>
      <c r="H12" s="26"/>
      <c r="I12" s="26"/>
      <c r="J12" s="26"/>
      <c r="K12" s="26"/>
      <c r="L12" s="26"/>
      <c r="M12" s="26"/>
      <c r="N12" s="26"/>
      <c r="O12" s="26"/>
      <c r="P12" s="26"/>
      <c r="Q12" s="26"/>
    </row>
    <row r="13" spans="1:17" ht="18">
      <c r="A13" s="152" t="str">
        <f>'Operating Cost Categories'!A12</f>
        <v>C</v>
      </c>
      <c r="B13" s="152">
        <f>'Operating Cost Categories'!B12</f>
        <v>0</v>
      </c>
      <c r="C13" s="153"/>
      <c r="D13" s="153"/>
      <c r="E13" s="153"/>
      <c r="F13" s="154">
        <f>SUM(Table1[[#This Row],[Fiscal Year 1 Cost]:[Fiscal Year 3 Cost]])</f>
        <v>0</v>
      </c>
      <c r="G13" s="27"/>
      <c r="H13" s="26"/>
      <c r="I13" s="26"/>
      <c r="J13" s="26"/>
      <c r="K13" s="26"/>
      <c r="L13" s="26"/>
      <c r="M13" s="26"/>
      <c r="N13" s="26"/>
      <c r="O13" s="26"/>
      <c r="P13" s="26"/>
      <c r="Q13" s="26"/>
    </row>
    <row r="14" spans="1:17" ht="18">
      <c r="A14" s="155" t="str">
        <f>'Operating Cost Categories'!A13</f>
        <v>D</v>
      </c>
      <c r="B14" s="157">
        <f>'Operating Cost Categories'!B13</f>
        <v>0</v>
      </c>
      <c r="C14" s="156"/>
      <c r="D14" s="156"/>
      <c r="E14" s="156"/>
      <c r="F14" s="154">
        <f>SUM(Table1[[#This Row],[Fiscal Year 1 Cost]:[Fiscal Year 3 Cost]])</f>
        <v>0</v>
      </c>
      <c r="G14" s="27"/>
      <c r="H14" s="26"/>
      <c r="I14" s="26"/>
      <c r="J14" s="26"/>
      <c r="K14" s="26"/>
      <c r="L14" s="26"/>
      <c r="M14" s="26"/>
      <c r="N14" s="26"/>
      <c r="O14" s="26"/>
      <c r="P14" s="26"/>
      <c r="Q14" s="26"/>
    </row>
    <row r="15" spans="1:17" ht="18">
      <c r="A15" s="152" t="str">
        <f>'Operating Cost Categories'!A14</f>
        <v>E</v>
      </c>
      <c r="B15" s="158">
        <f>'Operating Cost Categories'!B14</f>
        <v>0</v>
      </c>
      <c r="C15" s="153"/>
      <c r="D15" s="153"/>
      <c r="E15" s="153"/>
      <c r="F15" s="154">
        <f>SUM(Table1[[#This Row],[Fiscal Year 1 Cost]:[Fiscal Year 3 Cost]])</f>
        <v>0</v>
      </c>
      <c r="G15" s="27"/>
      <c r="H15" s="26"/>
      <c r="I15" s="26"/>
      <c r="J15" s="26"/>
      <c r="K15" s="26"/>
      <c r="L15" s="26"/>
      <c r="M15" s="26"/>
      <c r="N15" s="26"/>
      <c r="O15" s="26"/>
      <c r="P15" s="26"/>
      <c r="Q15" s="26"/>
    </row>
    <row r="16" spans="1:17" ht="18">
      <c r="A16" s="159" t="s">
        <v>22</v>
      </c>
      <c r="B16" s="159"/>
      <c r="C16" s="160">
        <f>SUBTOTAL(9,C3:C13)</f>
        <v>0</v>
      </c>
      <c r="D16" s="160">
        <f>SUBTOTAL(9,D3:D13)</f>
        <v>0</v>
      </c>
      <c r="E16" s="160">
        <f>SUBTOTAL(9,E3:E13)</f>
        <v>0</v>
      </c>
      <c r="F16" s="154">
        <f>SUBTOTAL(9,F3:F13)</f>
        <v>0</v>
      </c>
      <c r="G16" s="27"/>
      <c r="H16" s="26"/>
      <c r="I16" s="26"/>
      <c r="J16" s="26"/>
      <c r="K16" s="26"/>
      <c r="L16" s="26"/>
      <c r="M16" s="26"/>
      <c r="N16" s="26"/>
      <c r="O16" s="26"/>
      <c r="P16" s="26"/>
      <c r="Q16" s="26"/>
    </row>
    <row r="17" spans="1:18" ht="17">
      <c r="A17" s="161"/>
      <c r="B17" s="161"/>
      <c r="C17" s="161"/>
      <c r="D17" s="161"/>
      <c r="E17" s="161"/>
      <c r="F17" s="161"/>
      <c r="G17" s="26"/>
      <c r="H17" s="26"/>
      <c r="I17" s="26"/>
      <c r="J17" s="26"/>
      <c r="K17" s="26"/>
      <c r="L17" s="26"/>
      <c r="M17" s="26"/>
      <c r="N17" s="26"/>
      <c r="O17" s="26"/>
      <c r="P17" s="26"/>
      <c r="Q17" s="27"/>
    </row>
    <row r="18" spans="1:18" ht="17">
      <c r="A18" s="239" t="str">
        <f>'Initiative Basics'!A4</f>
        <v>B</v>
      </c>
      <c r="B18" s="239"/>
      <c r="C18" s="239"/>
      <c r="D18" s="239"/>
      <c r="E18" s="239"/>
      <c r="F18" s="239"/>
      <c r="G18" s="26"/>
      <c r="H18" s="26"/>
      <c r="I18" s="26"/>
      <c r="J18" s="26"/>
      <c r="K18" s="26"/>
      <c r="L18" s="26"/>
      <c r="M18" s="26"/>
      <c r="N18" s="26"/>
      <c r="O18" s="26"/>
      <c r="P18" s="26"/>
      <c r="Q18" s="27"/>
    </row>
    <row r="19" spans="1:18" ht="36">
      <c r="A19" s="162" t="s">
        <v>120</v>
      </c>
      <c r="B19" s="149" t="s">
        <v>121</v>
      </c>
      <c r="C19" s="163" t="s">
        <v>23</v>
      </c>
      <c r="D19" s="163" t="s">
        <v>24</v>
      </c>
      <c r="E19" s="163" t="s">
        <v>25</v>
      </c>
      <c r="F19" s="151" t="s">
        <v>16</v>
      </c>
      <c r="H19" s="26"/>
      <c r="I19" s="26"/>
      <c r="J19" s="26"/>
      <c r="K19" s="26"/>
      <c r="L19" s="26"/>
      <c r="M19" s="26"/>
      <c r="N19" s="26"/>
      <c r="O19" s="26"/>
      <c r="P19" s="26"/>
      <c r="Q19" s="26"/>
      <c r="R19" s="27"/>
    </row>
    <row r="20" spans="1:18" ht="18">
      <c r="A20" s="164" t="str">
        <f>'Operating Cost Categories'!A2</f>
        <v>Staff</v>
      </c>
      <c r="B20" s="164">
        <f>'Operating Cost Categories'!B2</f>
        <v>0</v>
      </c>
      <c r="C20" s="165"/>
      <c r="D20" s="165"/>
      <c r="E20" s="165"/>
      <c r="F20" s="154">
        <f>SUM(Table13[[#This Row],[Fiscal Year 1 Cost]:[Fiscal Year 3 Cost]])</f>
        <v>0</v>
      </c>
    </row>
    <row r="21" spans="1:18" ht="18">
      <c r="A21" s="166" t="str">
        <f>'Operating Cost Categories'!A3</f>
        <v>Insurance</v>
      </c>
      <c r="B21" s="166">
        <f>'Operating Cost Categories'!B3</f>
        <v>0</v>
      </c>
      <c r="C21" s="167"/>
      <c r="D21" s="167"/>
      <c r="E21" s="167"/>
      <c r="F21" s="154">
        <f>SUM(Table13[[#This Row],[Fiscal Year 1 Cost]:[Fiscal Year 3 Cost]])</f>
        <v>0</v>
      </c>
    </row>
    <row r="22" spans="1:18" ht="18">
      <c r="A22" s="164" t="str">
        <f>'Operating Cost Categories'!A4</f>
        <v>Rent</v>
      </c>
      <c r="B22" s="164">
        <f>'Operating Cost Categories'!B4</f>
        <v>0</v>
      </c>
      <c r="C22" s="165"/>
      <c r="D22" s="165"/>
      <c r="E22" s="165"/>
      <c r="F22" s="154">
        <f>SUM(Table13[[#This Row],[Fiscal Year 1 Cost]:[Fiscal Year 3 Cost]])</f>
        <v>0</v>
      </c>
    </row>
    <row r="23" spans="1:18" ht="18">
      <c r="A23" s="166" t="str">
        <f>'Operating Cost Categories'!A5</f>
        <v>Utilities</v>
      </c>
      <c r="B23" s="166">
        <f>'Operating Cost Categories'!B5</f>
        <v>0</v>
      </c>
      <c r="C23" s="167"/>
      <c r="D23" s="167"/>
      <c r="E23" s="167"/>
      <c r="F23" s="154">
        <f>SUM(Table13[[#This Row],[Fiscal Year 1 Cost]:[Fiscal Year 3 Cost]])</f>
        <v>0</v>
      </c>
    </row>
    <row r="24" spans="1:18" ht="18">
      <c r="A24" s="164" t="str">
        <f>'Operating Cost Categories'!A6</f>
        <v>Internet/Phones</v>
      </c>
      <c r="B24" s="164">
        <f>'Operating Cost Categories'!B6</f>
        <v>0</v>
      </c>
      <c r="C24" s="165"/>
      <c r="D24" s="165"/>
      <c r="E24" s="165"/>
      <c r="F24" s="154">
        <f>SUM(Table13[[#This Row],[Fiscal Year 1 Cost]:[Fiscal Year 3 Cost]])</f>
        <v>0</v>
      </c>
    </row>
    <row r="25" spans="1:18" ht="18">
      <c r="A25" s="166" t="str">
        <f>'Operating Cost Categories'!A7</f>
        <v>Office Supplies</v>
      </c>
      <c r="B25" s="166">
        <f>'Operating Cost Categories'!B7</f>
        <v>0</v>
      </c>
      <c r="C25" s="167"/>
      <c r="D25" s="167"/>
      <c r="E25" s="167"/>
      <c r="F25" s="154">
        <f>SUM(Table13[[#This Row],[Fiscal Year 1 Cost]:[Fiscal Year 3 Cost]])</f>
        <v>0</v>
      </c>
    </row>
    <row r="26" spans="1:18" ht="18">
      <c r="A26" s="164" t="str">
        <f>'Operating Cost Categories'!A8</f>
        <v>Transportation</v>
      </c>
      <c r="B26" s="164">
        <f>'Operating Cost Categories'!B8</f>
        <v>0</v>
      </c>
      <c r="C26" s="165"/>
      <c r="D26" s="165"/>
      <c r="E26" s="165"/>
      <c r="F26" s="154">
        <f>SUM(Table13[[#This Row],[Fiscal Year 1 Cost]:[Fiscal Year 3 Cost]])</f>
        <v>0</v>
      </c>
    </row>
    <row r="27" spans="1:18" ht="18">
      <c r="A27" s="166" t="str">
        <f>'Operating Cost Categories'!A9</f>
        <v>Consultants/Contracts</v>
      </c>
      <c r="B27" s="166">
        <f>'Operating Cost Categories'!B9</f>
        <v>0</v>
      </c>
      <c r="C27" s="167"/>
      <c r="D27" s="167"/>
      <c r="E27" s="167"/>
      <c r="F27" s="154">
        <f>SUM(Table13[[#This Row],[Fiscal Year 1 Cost]:[Fiscal Year 3 Cost]])</f>
        <v>0</v>
      </c>
    </row>
    <row r="28" spans="1:18" ht="18">
      <c r="A28" s="164" t="str">
        <f>'Operating Cost Categories'!A10</f>
        <v>A</v>
      </c>
      <c r="B28" s="164">
        <f>'Operating Cost Categories'!B10</f>
        <v>0</v>
      </c>
      <c r="C28" s="165"/>
      <c r="D28" s="165"/>
      <c r="E28" s="165"/>
      <c r="F28" s="154">
        <f>SUM(Table13[[#This Row],[Fiscal Year 1 Cost]:[Fiscal Year 3 Cost]])</f>
        <v>0</v>
      </c>
    </row>
    <row r="29" spans="1:18" ht="18">
      <c r="A29" s="166" t="str">
        <f>'Operating Cost Categories'!A11</f>
        <v>B</v>
      </c>
      <c r="B29" s="166">
        <f>'Operating Cost Categories'!B11</f>
        <v>0</v>
      </c>
      <c r="C29" s="167"/>
      <c r="D29" s="167"/>
      <c r="E29" s="167"/>
      <c r="F29" s="154">
        <f>SUM(Table13[[#This Row],[Fiscal Year 1 Cost]:[Fiscal Year 3 Cost]])</f>
        <v>0</v>
      </c>
    </row>
    <row r="30" spans="1:18" ht="18">
      <c r="A30" s="164" t="str">
        <f>'Operating Cost Categories'!A12</f>
        <v>C</v>
      </c>
      <c r="B30" s="164">
        <f>'Operating Cost Categories'!B12</f>
        <v>0</v>
      </c>
      <c r="C30" s="165"/>
      <c r="D30" s="165"/>
      <c r="E30" s="165"/>
      <c r="F30" s="154">
        <f>SUM(Table13[[#This Row],[Fiscal Year 1 Cost]:[Fiscal Year 3 Cost]])</f>
        <v>0</v>
      </c>
    </row>
    <row r="31" spans="1:18" ht="18">
      <c r="A31" s="166" t="str">
        <f>'Operating Cost Categories'!A13</f>
        <v>D</v>
      </c>
      <c r="B31" s="168">
        <f>'Operating Cost Categories'!B13</f>
        <v>0</v>
      </c>
      <c r="C31" s="167"/>
      <c r="D31" s="167"/>
      <c r="E31" s="167"/>
      <c r="F31" s="154">
        <f>SUM(Table13[[#This Row],[Fiscal Year 1 Cost]:[Fiscal Year 3 Cost]])</f>
        <v>0</v>
      </c>
    </row>
    <row r="32" spans="1:18" ht="18">
      <c r="A32" s="164" t="str">
        <f>'Operating Cost Categories'!A14</f>
        <v>E</v>
      </c>
      <c r="B32" s="169">
        <f>'Operating Cost Categories'!B14</f>
        <v>0</v>
      </c>
      <c r="C32" s="165"/>
      <c r="D32" s="165"/>
      <c r="E32" s="165"/>
      <c r="F32" s="154">
        <f>SUM(Table13[[#This Row],[Fiscal Year 1 Cost]:[Fiscal Year 3 Cost]])</f>
        <v>0</v>
      </c>
    </row>
    <row r="33" spans="1:6" ht="18">
      <c r="A33" s="170" t="s">
        <v>22</v>
      </c>
      <c r="B33" s="170"/>
      <c r="C33" s="154">
        <f>SUBTOTAL(9,C20:C30)</f>
        <v>0</v>
      </c>
      <c r="D33" s="154">
        <f>SUBTOTAL(9,D20:D30)</f>
        <v>0</v>
      </c>
      <c r="E33" s="154">
        <f>SUBTOTAL(9,E20:E30)</f>
        <v>0</v>
      </c>
      <c r="F33" s="154">
        <f>SUBTOTAL(9,F20:F30)</f>
        <v>0</v>
      </c>
    </row>
    <row r="34" spans="1:6" ht="17">
      <c r="A34" s="161"/>
      <c r="B34" s="161"/>
      <c r="C34" s="161"/>
      <c r="D34" s="161"/>
      <c r="E34" s="161"/>
      <c r="F34" s="161"/>
    </row>
    <row r="35" spans="1:6" ht="17">
      <c r="A35" s="239" t="str">
        <f>'Initiative Basics'!A5</f>
        <v>C</v>
      </c>
      <c r="B35" s="239"/>
      <c r="C35" s="239"/>
      <c r="D35" s="239"/>
      <c r="E35" s="239"/>
      <c r="F35" s="239"/>
    </row>
    <row r="36" spans="1:6" ht="36">
      <c r="A36" s="162" t="s">
        <v>120</v>
      </c>
      <c r="B36" s="162" t="s">
        <v>121</v>
      </c>
      <c r="C36" s="163" t="s">
        <v>23</v>
      </c>
      <c r="D36" s="163" t="s">
        <v>24</v>
      </c>
      <c r="E36" s="163" t="s">
        <v>25</v>
      </c>
      <c r="F36" s="151" t="s">
        <v>16</v>
      </c>
    </row>
    <row r="37" spans="1:6" ht="18">
      <c r="A37" s="164" t="str">
        <f>'Operating Cost Categories'!A2</f>
        <v>Staff</v>
      </c>
      <c r="B37" s="164">
        <f>'Operating Cost Categories'!B2</f>
        <v>0</v>
      </c>
      <c r="C37" s="165"/>
      <c r="D37" s="165"/>
      <c r="E37" s="165"/>
      <c r="F37" s="154">
        <f>SUM(Table14[[#This Row],[Fiscal Year 1 Cost]:[Fiscal Year 3 Cost]])</f>
        <v>0</v>
      </c>
    </row>
    <row r="38" spans="1:6" ht="18">
      <c r="A38" s="166" t="str">
        <f>'Operating Cost Categories'!A3</f>
        <v>Insurance</v>
      </c>
      <c r="B38" s="166">
        <f>'Operating Cost Categories'!B3</f>
        <v>0</v>
      </c>
      <c r="C38" s="167"/>
      <c r="D38" s="167"/>
      <c r="E38" s="167"/>
      <c r="F38" s="154">
        <f>SUM(Table14[[#This Row],[Fiscal Year 1 Cost]:[Fiscal Year 3 Cost]])</f>
        <v>0</v>
      </c>
    </row>
    <row r="39" spans="1:6" ht="18">
      <c r="A39" s="164" t="str">
        <f>'Operating Cost Categories'!A4</f>
        <v>Rent</v>
      </c>
      <c r="B39" s="164">
        <f>'Operating Cost Categories'!B4</f>
        <v>0</v>
      </c>
      <c r="C39" s="165"/>
      <c r="D39" s="165"/>
      <c r="E39" s="165"/>
      <c r="F39" s="154">
        <f>SUM(Table14[[#This Row],[Fiscal Year 1 Cost]:[Fiscal Year 3 Cost]])</f>
        <v>0</v>
      </c>
    </row>
    <row r="40" spans="1:6" ht="18">
      <c r="A40" s="166" t="str">
        <f>'Operating Cost Categories'!A5</f>
        <v>Utilities</v>
      </c>
      <c r="B40" s="166">
        <f>'Operating Cost Categories'!B5</f>
        <v>0</v>
      </c>
      <c r="C40" s="167"/>
      <c r="D40" s="167"/>
      <c r="E40" s="167"/>
      <c r="F40" s="154">
        <f>SUM(Table14[[#This Row],[Fiscal Year 1 Cost]:[Fiscal Year 3 Cost]])</f>
        <v>0</v>
      </c>
    </row>
    <row r="41" spans="1:6" ht="18">
      <c r="A41" s="164" t="str">
        <f>'Operating Cost Categories'!A6</f>
        <v>Internet/Phones</v>
      </c>
      <c r="B41" s="164">
        <f>'Operating Cost Categories'!B6</f>
        <v>0</v>
      </c>
      <c r="C41" s="165"/>
      <c r="D41" s="165"/>
      <c r="E41" s="165"/>
      <c r="F41" s="154">
        <f>SUM(Table14[[#This Row],[Fiscal Year 1 Cost]:[Fiscal Year 3 Cost]])</f>
        <v>0</v>
      </c>
    </row>
    <row r="42" spans="1:6" ht="18">
      <c r="A42" s="166" t="str">
        <f>'Operating Cost Categories'!A7</f>
        <v>Office Supplies</v>
      </c>
      <c r="B42" s="166">
        <f>'Operating Cost Categories'!B7</f>
        <v>0</v>
      </c>
      <c r="C42" s="167"/>
      <c r="D42" s="167"/>
      <c r="E42" s="167"/>
      <c r="F42" s="154">
        <f>SUM(Table14[[#This Row],[Fiscal Year 1 Cost]:[Fiscal Year 3 Cost]])</f>
        <v>0</v>
      </c>
    </row>
    <row r="43" spans="1:6" ht="18">
      <c r="A43" s="164" t="str">
        <f>'Operating Cost Categories'!A8</f>
        <v>Transportation</v>
      </c>
      <c r="B43" s="164">
        <f>'Operating Cost Categories'!B8</f>
        <v>0</v>
      </c>
      <c r="C43" s="165"/>
      <c r="D43" s="165"/>
      <c r="E43" s="165"/>
      <c r="F43" s="154">
        <f>SUM(Table14[[#This Row],[Fiscal Year 1 Cost]:[Fiscal Year 3 Cost]])</f>
        <v>0</v>
      </c>
    </row>
    <row r="44" spans="1:6" ht="18">
      <c r="A44" s="166" t="str">
        <f>'Operating Cost Categories'!A9</f>
        <v>Consultants/Contracts</v>
      </c>
      <c r="B44" s="166">
        <f>'Operating Cost Categories'!B9</f>
        <v>0</v>
      </c>
      <c r="C44" s="167"/>
      <c r="D44" s="167"/>
      <c r="E44" s="167"/>
      <c r="F44" s="154">
        <f>SUM(Table14[[#This Row],[Fiscal Year 1 Cost]:[Fiscal Year 3 Cost]])</f>
        <v>0</v>
      </c>
    </row>
    <row r="45" spans="1:6" ht="18">
      <c r="A45" s="164" t="str">
        <f>'Operating Cost Categories'!A10</f>
        <v>A</v>
      </c>
      <c r="B45" s="164">
        <f>'Operating Cost Categories'!B10</f>
        <v>0</v>
      </c>
      <c r="C45" s="165"/>
      <c r="D45" s="165"/>
      <c r="E45" s="165"/>
      <c r="F45" s="154">
        <f>SUM(Table14[[#This Row],[Fiscal Year 1 Cost]:[Fiscal Year 3 Cost]])</f>
        <v>0</v>
      </c>
    </row>
    <row r="46" spans="1:6" ht="18">
      <c r="A46" s="166" t="str">
        <f>'Operating Cost Categories'!A11</f>
        <v>B</v>
      </c>
      <c r="B46" s="166">
        <f>'Operating Cost Categories'!B11</f>
        <v>0</v>
      </c>
      <c r="C46" s="167"/>
      <c r="D46" s="167"/>
      <c r="E46" s="167"/>
      <c r="F46" s="154">
        <f>SUM(Table14[[#This Row],[Fiscal Year 1 Cost]:[Fiscal Year 3 Cost]])</f>
        <v>0</v>
      </c>
    </row>
    <row r="47" spans="1:6" ht="18">
      <c r="A47" s="164" t="str">
        <f>'Operating Cost Categories'!A12</f>
        <v>C</v>
      </c>
      <c r="B47" s="164">
        <f>'Operating Cost Categories'!B12</f>
        <v>0</v>
      </c>
      <c r="C47" s="165"/>
      <c r="D47" s="165"/>
      <c r="E47" s="165"/>
      <c r="F47" s="154">
        <f>SUM(Table14[[#This Row],[Fiscal Year 1 Cost]:[Fiscal Year 3 Cost]])</f>
        <v>0</v>
      </c>
    </row>
    <row r="48" spans="1:6" ht="18">
      <c r="A48" s="166" t="str">
        <f>'Operating Cost Categories'!A13</f>
        <v>D</v>
      </c>
      <c r="B48" s="166">
        <f>'Operating Cost Categories'!B13</f>
        <v>0</v>
      </c>
      <c r="C48" s="167"/>
      <c r="D48" s="167"/>
      <c r="E48" s="167"/>
      <c r="F48" s="154">
        <f>SUM(Table14[[#This Row],[Fiscal Year 1 Cost]:[Fiscal Year 3 Cost]])</f>
        <v>0</v>
      </c>
    </row>
    <row r="49" spans="1:6" ht="18">
      <c r="A49" s="164" t="str">
        <f>'Operating Cost Categories'!A14</f>
        <v>E</v>
      </c>
      <c r="B49" s="164">
        <f>'Operating Cost Categories'!B14</f>
        <v>0</v>
      </c>
      <c r="C49" s="165"/>
      <c r="D49" s="165"/>
      <c r="E49" s="165"/>
      <c r="F49" s="154">
        <f>SUM(Table14[[#This Row],[Fiscal Year 1 Cost]:[Fiscal Year 3 Cost]])</f>
        <v>0</v>
      </c>
    </row>
    <row r="50" spans="1:6" ht="18">
      <c r="A50" s="170" t="s">
        <v>22</v>
      </c>
      <c r="B50" s="170"/>
      <c r="C50" s="154">
        <f>SUBTOTAL(9,C37:C47)</f>
        <v>0</v>
      </c>
      <c r="D50" s="154">
        <f>SUBTOTAL(9,D37:D47)</f>
        <v>0</v>
      </c>
      <c r="E50" s="154">
        <f>SUBTOTAL(9,E37:E47)</f>
        <v>0</v>
      </c>
      <c r="F50" s="154">
        <f>SUBTOTAL(9,F37:F47)</f>
        <v>0</v>
      </c>
    </row>
    <row r="51" spans="1:6" ht="17">
      <c r="A51" s="161"/>
      <c r="B51" s="161"/>
      <c r="C51" s="161"/>
      <c r="D51" s="161"/>
      <c r="E51" s="161"/>
      <c r="F51" s="161"/>
    </row>
    <row r="52" spans="1:6" ht="17">
      <c r="A52" s="239" t="str">
        <f>'Initiative Basics'!A6</f>
        <v>D</v>
      </c>
      <c r="B52" s="239"/>
      <c r="C52" s="239"/>
      <c r="D52" s="239"/>
      <c r="E52" s="239"/>
      <c r="F52" s="239"/>
    </row>
    <row r="53" spans="1:6" ht="36">
      <c r="A53" s="162" t="s">
        <v>120</v>
      </c>
      <c r="B53" s="162" t="s">
        <v>121</v>
      </c>
      <c r="C53" s="163" t="s">
        <v>23</v>
      </c>
      <c r="D53" s="163" t="s">
        <v>24</v>
      </c>
      <c r="E53" s="163" t="s">
        <v>25</v>
      </c>
      <c r="F53" s="151" t="s">
        <v>16</v>
      </c>
    </row>
    <row r="54" spans="1:6" ht="18">
      <c r="A54" s="171" t="str">
        <f>'Operating Cost Categories'!A2</f>
        <v>Staff</v>
      </c>
      <c r="B54" s="164">
        <f>'Operating Cost Categories'!B2</f>
        <v>0</v>
      </c>
      <c r="C54" s="165"/>
      <c r="D54" s="165"/>
      <c r="E54" s="165"/>
      <c r="F54" s="154">
        <f>SUM(Table15[[#This Row],[Fiscal Year 1 Cost]:[Fiscal Year 3 Cost]])</f>
        <v>0</v>
      </c>
    </row>
    <row r="55" spans="1:6" ht="18">
      <c r="A55" s="172" t="str">
        <f>'Operating Cost Categories'!A3</f>
        <v>Insurance</v>
      </c>
      <c r="B55" s="166">
        <f>'Operating Cost Categories'!B3</f>
        <v>0</v>
      </c>
      <c r="C55" s="167"/>
      <c r="D55" s="167"/>
      <c r="E55" s="167"/>
      <c r="F55" s="154">
        <f>SUM(Table15[[#This Row],[Fiscal Year 1 Cost]:[Fiscal Year 3 Cost]])</f>
        <v>0</v>
      </c>
    </row>
    <row r="56" spans="1:6" ht="18">
      <c r="A56" s="171" t="str">
        <f>'Operating Cost Categories'!A4</f>
        <v>Rent</v>
      </c>
      <c r="B56" s="164">
        <f>'Operating Cost Categories'!B4</f>
        <v>0</v>
      </c>
      <c r="C56" s="165"/>
      <c r="D56" s="165"/>
      <c r="E56" s="165"/>
      <c r="F56" s="154">
        <f>SUM(Table15[[#This Row],[Fiscal Year 1 Cost]:[Fiscal Year 3 Cost]])</f>
        <v>0</v>
      </c>
    </row>
    <row r="57" spans="1:6" ht="18">
      <c r="A57" s="172" t="str">
        <f>'Operating Cost Categories'!A5</f>
        <v>Utilities</v>
      </c>
      <c r="B57" s="166">
        <f>'Operating Cost Categories'!B5</f>
        <v>0</v>
      </c>
      <c r="C57" s="167"/>
      <c r="D57" s="167"/>
      <c r="E57" s="167"/>
      <c r="F57" s="154">
        <f>SUM(Table15[[#This Row],[Fiscal Year 1 Cost]:[Fiscal Year 3 Cost]])</f>
        <v>0</v>
      </c>
    </row>
    <row r="58" spans="1:6" ht="18">
      <c r="A58" s="171" t="str">
        <f>'Operating Cost Categories'!A6</f>
        <v>Internet/Phones</v>
      </c>
      <c r="B58" s="164">
        <f>'Operating Cost Categories'!B6</f>
        <v>0</v>
      </c>
      <c r="C58" s="165"/>
      <c r="D58" s="165"/>
      <c r="E58" s="165"/>
      <c r="F58" s="154">
        <f>SUM(Table15[[#This Row],[Fiscal Year 1 Cost]:[Fiscal Year 3 Cost]])</f>
        <v>0</v>
      </c>
    </row>
    <row r="59" spans="1:6" ht="18">
      <c r="A59" s="172" t="str">
        <f>'Operating Cost Categories'!A7</f>
        <v>Office Supplies</v>
      </c>
      <c r="B59" s="166">
        <f>'Operating Cost Categories'!B7</f>
        <v>0</v>
      </c>
      <c r="C59" s="167"/>
      <c r="D59" s="167"/>
      <c r="E59" s="167"/>
      <c r="F59" s="154">
        <f>SUM(Table15[[#This Row],[Fiscal Year 1 Cost]:[Fiscal Year 3 Cost]])</f>
        <v>0</v>
      </c>
    </row>
    <row r="60" spans="1:6" ht="18">
      <c r="A60" s="171" t="str">
        <f>'Operating Cost Categories'!A8</f>
        <v>Transportation</v>
      </c>
      <c r="B60" s="164">
        <f>'Operating Cost Categories'!B8</f>
        <v>0</v>
      </c>
      <c r="C60" s="165"/>
      <c r="D60" s="165"/>
      <c r="E60" s="165"/>
      <c r="F60" s="154">
        <f>SUM(Table15[[#This Row],[Fiscal Year 1 Cost]:[Fiscal Year 3 Cost]])</f>
        <v>0</v>
      </c>
    </row>
    <row r="61" spans="1:6" ht="18">
      <c r="A61" s="172" t="str">
        <f>'Operating Cost Categories'!A9</f>
        <v>Consultants/Contracts</v>
      </c>
      <c r="B61" s="166">
        <f>'Operating Cost Categories'!B9</f>
        <v>0</v>
      </c>
      <c r="C61" s="167"/>
      <c r="D61" s="167"/>
      <c r="E61" s="167"/>
      <c r="F61" s="154">
        <f>SUM(Table15[[#This Row],[Fiscal Year 1 Cost]:[Fiscal Year 3 Cost]])</f>
        <v>0</v>
      </c>
    </row>
    <row r="62" spans="1:6" ht="18">
      <c r="A62" s="171" t="str">
        <f>'Operating Cost Categories'!A10</f>
        <v>A</v>
      </c>
      <c r="B62" s="164">
        <f>'Operating Cost Categories'!B10</f>
        <v>0</v>
      </c>
      <c r="C62" s="165"/>
      <c r="D62" s="165"/>
      <c r="E62" s="165"/>
      <c r="F62" s="154">
        <f>SUM(Table15[[#This Row],[Fiscal Year 1 Cost]:[Fiscal Year 3 Cost]])</f>
        <v>0</v>
      </c>
    </row>
    <row r="63" spans="1:6" ht="18">
      <c r="A63" s="172" t="str">
        <f>'Operating Cost Categories'!A11</f>
        <v>B</v>
      </c>
      <c r="B63" s="166">
        <f>'Operating Cost Categories'!B11</f>
        <v>0</v>
      </c>
      <c r="C63" s="167"/>
      <c r="D63" s="167"/>
      <c r="E63" s="167"/>
      <c r="F63" s="154">
        <f>SUM(Table15[[#This Row],[Fiscal Year 1 Cost]:[Fiscal Year 3 Cost]])</f>
        <v>0</v>
      </c>
    </row>
    <row r="64" spans="1:6" ht="18">
      <c r="A64" s="171" t="str">
        <f>'Operating Cost Categories'!A12</f>
        <v>C</v>
      </c>
      <c r="B64" s="164">
        <f>'Operating Cost Categories'!B12</f>
        <v>0</v>
      </c>
      <c r="C64" s="165"/>
      <c r="D64" s="165"/>
      <c r="E64" s="165"/>
      <c r="F64" s="154">
        <f>SUM(Table15[[#This Row],[Fiscal Year 1 Cost]:[Fiscal Year 3 Cost]])</f>
        <v>0</v>
      </c>
    </row>
    <row r="65" spans="1:6" ht="18">
      <c r="A65" s="172" t="str">
        <f>'Operating Cost Categories'!A13</f>
        <v>D</v>
      </c>
      <c r="B65" s="166">
        <f>'Operating Cost Categories'!B13</f>
        <v>0</v>
      </c>
      <c r="C65" s="167"/>
      <c r="D65" s="167"/>
      <c r="E65" s="167"/>
      <c r="F65" s="154">
        <f>SUM(Table15[[#This Row],[Fiscal Year 1 Cost]:[Fiscal Year 3 Cost]])</f>
        <v>0</v>
      </c>
    </row>
    <row r="66" spans="1:6" ht="18">
      <c r="A66" s="171" t="str">
        <f>'Operating Cost Categories'!A14</f>
        <v>E</v>
      </c>
      <c r="B66" s="164">
        <f>'Operating Cost Categories'!B14</f>
        <v>0</v>
      </c>
      <c r="C66" s="165"/>
      <c r="D66" s="165"/>
      <c r="E66" s="165"/>
      <c r="F66" s="154">
        <f>SUM(Table15[[#This Row],[Fiscal Year 1 Cost]:[Fiscal Year 3 Cost]])</f>
        <v>0</v>
      </c>
    </row>
    <row r="67" spans="1:6" ht="18">
      <c r="A67" s="170" t="s">
        <v>22</v>
      </c>
      <c r="B67" s="170"/>
      <c r="C67" s="154">
        <f>SUBTOTAL(9,C54:C66)</f>
        <v>0</v>
      </c>
      <c r="D67" s="154">
        <f>SUBTOTAL(9,D54:D66)</f>
        <v>0</v>
      </c>
      <c r="E67" s="154">
        <f>SUBTOTAL(9,E54:E66)</f>
        <v>0</v>
      </c>
      <c r="F67" s="154">
        <f>SUBTOTAL(9,F54:F66)</f>
        <v>0</v>
      </c>
    </row>
    <row r="68" spans="1:6" ht="17">
      <c r="A68" s="161"/>
      <c r="B68" s="161"/>
      <c r="C68" s="161"/>
      <c r="D68" s="161"/>
      <c r="E68" s="161"/>
      <c r="F68" s="161"/>
    </row>
    <row r="69" spans="1:6" ht="17">
      <c r="A69" s="239" t="str">
        <f>'Initiative Basics'!A7</f>
        <v>E</v>
      </c>
      <c r="B69" s="239"/>
      <c r="C69" s="239"/>
      <c r="D69" s="239"/>
      <c r="E69" s="239"/>
      <c r="F69" s="239"/>
    </row>
    <row r="70" spans="1:6" ht="36">
      <c r="A70" s="162" t="s">
        <v>120</v>
      </c>
      <c r="B70" s="162" t="s">
        <v>121</v>
      </c>
      <c r="C70" s="163" t="s">
        <v>23</v>
      </c>
      <c r="D70" s="163" t="s">
        <v>24</v>
      </c>
      <c r="E70" s="163" t="s">
        <v>25</v>
      </c>
      <c r="F70" s="151" t="s">
        <v>16</v>
      </c>
    </row>
    <row r="71" spans="1:6" ht="18">
      <c r="A71" s="171" t="str">
        <f>'Operating Cost Categories'!A2</f>
        <v>Staff</v>
      </c>
      <c r="B71" s="164">
        <f>'Operating Cost Categories'!B2</f>
        <v>0</v>
      </c>
      <c r="C71" s="165"/>
      <c r="D71" s="165"/>
      <c r="E71" s="165"/>
      <c r="F71" s="154">
        <f>SUM(Table156[[#This Row],[Fiscal Year 1 Cost]:[Fiscal Year 3 Cost]])</f>
        <v>0</v>
      </c>
    </row>
    <row r="72" spans="1:6" ht="18">
      <c r="A72" s="172" t="str">
        <f>'Operating Cost Categories'!A3</f>
        <v>Insurance</v>
      </c>
      <c r="B72" s="166">
        <f>'Operating Cost Categories'!B3</f>
        <v>0</v>
      </c>
      <c r="C72" s="167"/>
      <c r="D72" s="167"/>
      <c r="E72" s="167"/>
      <c r="F72" s="154">
        <f>SUM(Table156[[#This Row],[Fiscal Year 1 Cost]:[Fiscal Year 3 Cost]])</f>
        <v>0</v>
      </c>
    </row>
    <row r="73" spans="1:6" ht="18">
      <c r="A73" s="171" t="str">
        <f>'Operating Cost Categories'!A4</f>
        <v>Rent</v>
      </c>
      <c r="B73" s="164">
        <f>'Operating Cost Categories'!B4</f>
        <v>0</v>
      </c>
      <c r="C73" s="165"/>
      <c r="D73" s="165"/>
      <c r="E73" s="165"/>
      <c r="F73" s="154">
        <f>SUM(Table156[[#This Row],[Fiscal Year 1 Cost]:[Fiscal Year 3 Cost]])</f>
        <v>0</v>
      </c>
    </row>
    <row r="74" spans="1:6" ht="18">
      <c r="A74" s="172" t="str">
        <f>'Operating Cost Categories'!A5</f>
        <v>Utilities</v>
      </c>
      <c r="B74" s="166">
        <f>'Operating Cost Categories'!B5</f>
        <v>0</v>
      </c>
      <c r="C74" s="167"/>
      <c r="D74" s="167"/>
      <c r="E74" s="167"/>
      <c r="F74" s="154">
        <f>SUM(Table156[[#This Row],[Fiscal Year 1 Cost]:[Fiscal Year 3 Cost]])</f>
        <v>0</v>
      </c>
    </row>
    <row r="75" spans="1:6" ht="18">
      <c r="A75" s="171" t="str">
        <f>'Operating Cost Categories'!A6</f>
        <v>Internet/Phones</v>
      </c>
      <c r="B75" s="164">
        <f>'Operating Cost Categories'!B6</f>
        <v>0</v>
      </c>
      <c r="C75" s="165"/>
      <c r="D75" s="165"/>
      <c r="E75" s="165"/>
      <c r="F75" s="154">
        <f>SUM(Table156[[#This Row],[Fiscal Year 1 Cost]:[Fiscal Year 3 Cost]])</f>
        <v>0</v>
      </c>
    </row>
    <row r="76" spans="1:6" ht="18">
      <c r="A76" s="172" t="str">
        <f>'Operating Cost Categories'!A7</f>
        <v>Office Supplies</v>
      </c>
      <c r="B76" s="166">
        <f>'Operating Cost Categories'!B7</f>
        <v>0</v>
      </c>
      <c r="C76" s="167"/>
      <c r="D76" s="167"/>
      <c r="E76" s="167"/>
      <c r="F76" s="154">
        <f>SUM(Table156[[#This Row],[Fiscal Year 1 Cost]:[Fiscal Year 3 Cost]])</f>
        <v>0</v>
      </c>
    </row>
    <row r="77" spans="1:6" ht="18">
      <c r="A77" s="171" t="str">
        <f>'Operating Cost Categories'!A8</f>
        <v>Transportation</v>
      </c>
      <c r="B77" s="164">
        <f>'Operating Cost Categories'!B8</f>
        <v>0</v>
      </c>
      <c r="C77" s="165"/>
      <c r="D77" s="165"/>
      <c r="E77" s="165"/>
      <c r="F77" s="154">
        <f>SUM(Table156[[#This Row],[Fiscal Year 1 Cost]:[Fiscal Year 3 Cost]])</f>
        <v>0</v>
      </c>
    </row>
    <row r="78" spans="1:6" ht="18">
      <c r="A78" s="172" t="str">
        <f>'Operating Cost Categories'!A9</f>
        <v>Consultants/Contracts</v>
      </c>
      <c r="B78" s="166">
        <f>'Operating Cost Categories'!B9</f>
        <v>0</v>
      </c>
      <c r="C78" s="167"/>
      <c r="D78" s="167"/>
      <c r="E78" s="167"/>
      <c r="F78" s="154">
        <f>SUM(Table156[[#This Row],[Fiscal Year 1 Cost]:[Fiscal Year 3 Cost]])</f>
        <v>0</v>
      </c>
    </row>
    <row r="79" spans="1:6" ht="18">
      <c r="A79" s="171" t="str">
        <f>'Operating Cost Categories'!A10</f>
        <v>A</v>
      </c>
      <c r="B79" s="164">
        <f>'Operating Cost Categories'!B10</f>
        <v>0</v>
      </c>
      <c r="C79" s="165"/>
      <c r="D79" s="165"/>
      <c r="E79" s="165"/>
      <c r="F79" s="154">
        <f>SUM(Table156[[#This Row],[Fiscal Year 1 Cost]:[Fiscal Year 3 Cost]])</f>
        <v>0</v>
      </c>
    </row>
    <row r="80" spans="1:6" ht="18">
      <c r="A80" s="172" t="str">
        <f>'Operating Cost Categories'!A11</f>
        <v>B</v>
      </c>
      <c r="B80" s="166">
        <f>'Operating Cost Categories'!B11</f>
        <v>0</v>
      </c>
      <c r="C80" s="167"/>
      <c r="D80" s="167"/>
      <c r="E80" s="167"/>
      <c r="F80" s="154">
        <f>SUM(Table156[[#This Row],[Fiscal Year 1 Cost]:[Fiscal Year 3 Cost]])</f>
        <v>0</v>
      </c>
    </row>
    <row r="81" spans="1:6" ht="18">
      <c r="A81" s="171" t="str">
        <f>'Operating Cost Categories'!A12</f>
        <v>C</v>
      </c>
      <c r="B81" s="164">
        <f>'Operating Cost Categories'!B12</f>
        <v>0</v>
      </c>
      <c r="C81" s="165"/>
      <c r="D81" s="165"/>
      <c r="E81" s="165"/>
      <c r="F81" s="154">
        <f>SUM(Table156[[#This Row],[Fiscal Year 1 Cost]:[Fiscal Year 3 Cost]])</f>
        <v>0</v>
      </c>
    </row>
    <row r="82" spans="1:6" ht="18">
      <c r="A82" s="172" t="str">
        <f>'Operating Cost Categories'!A13</f>
        <v>D</v>
      </c>
      <c r="B82" s="166">
        <f>'Operating Cost Categories'!B13</f>
        <v>0</v>
      </c>
      <c r="C82" s="167"/>
      <c r="D82" s="167"/>
      <c r="E82" s="167"/>
      <c r="F82" s="154">
        <f>SUM(Table156[[#This Row],[Fiscal Year 1 Cost]:[Fiscal Year 3 Cost]])</f>
        <v>0</v>
      </c>
    </row>
    <row r="83" spans="1:6" ht="18">
      <c r="A83" s="171" t="str">
        <f>'Operating Cost Categories'!A14</f>
        <v>E</v>
      </c>
      <c r="B83" s="164">
        <f>'Operating Cost Categories'!B14</f>
        <v>0</v>
      </c>
      <c r="C83" s="165"/>
      <c r="D83" s="165"/>
      <c r="E83" s="165"/>
      <c r="F83" s="154">
        <f>SUM(Table156[[#This Row],[Fiscal Year 1 Cost]:[Fiscal Year 3 Cost]])</f>
        <v>0</v>
      </c>
    </row>
    <row r="84" spans="1:6" ht="18">
      <c r="A84" s="170" t="s">
        <v>22</v>
      </c>
      <c r="B84" s="170"/>
      <c r="C84" s="154">
        <f>SUBTOTAL(9,C71:C83)</f>
        <v>0</v>
      </c>
      <c r="D84" s="154">
        <f>SUBTOTAL(9,D71:D83)</f>
        <v>0</v>
      </c>
      <c r="E84" s="154">
        <f>SUBTOTAL(9,E71:E83)</f>
        <v>0</v>
      </c>
      <c r="F84" s="154">
        <f>SUBTOTAL(9,F71:F83)</f>
        <v>0</v>
      </c>
    </row>
    <row r="85" spans="1:6" ht="17">
      <c r="A85" s="161"/>
      <c r="B85" s="161"/>
      <c r="C85" s="161"/>
      <c r="D85" s="161"/>
      <c r="E85" s="161"/>
      <c r="F85" s="161"/>
    </row>
    <row r="86" spans="1:6" ht="17">
      <c r="A86" s="239" t="str">
        <f>'Initiative Basics'!A8</f>
        <v>F</v>
      </c>
      <c r="B86" s="239"/>
      <c r="C86" s="239"/>
      <c r="D86" s="239"/>
      <c r="E86" s="239"/>
      <c r="F86" s="239"/>
    </row>
    <row r="87" spans="1:6" ht="36">
      <c r="A87" s="162" t="s">
        <v>120</v>
      </c>
      <c r="B87" s="162" t="s">
        <v>121</v>
      </c>
      <c r="C87" s="163" t="s">
        <v>23</v>
      </c>
      <c r="D87" s="163" t="s">
        <v>24</v>
      </c>
      <c r="E87" s="163" t="s">
        <v>25</v>
      </c>
      <c r="F87" s="151" t="s">
        <v>16</v>
      </c>
    </row>
    <row r="88" spans="1:6" ht="18">
      <c r="A88" s="171" t="str">
        <f>'Operating Cost Categories'!A2</f>
        <v>Staff</v>
      </c>
      <c r="B88" s="164">
        <f>'Operating Cost Categories'!B2</f>
        <v>0</v>
      </c>
      <c r="C88" s="165"/>
      <c r="D88" s="165"/>
      <c r="E88" s="165"/>
      <c r="F88" s="154">
        <f>SUM(Table157[[#This Row],[Fiscal Year 1 Cost]:[Fiscal Year 3 Cost]])</f>
        <v>0</v>
      </c>
    </row>
    <row r="89" spans="1:6" ht="18">
      <c r="A89" s="172" t="str">
        <f>'Operating Cost Categories'!A3</f>
        <v>Insurance</v>
      </c>
      <c r="B89" s="166">
        <f>'Operating Cost Categories'!B3</f>
        <v>0</v>
      </c>
      <c r="C89" s="167"/>
      <c r="D89" s="167"/>
      <c r="E89" s="167"/>
      <c r="F89" s="154">
        <f>SUM(Table157[[#This Row],[Fiscal Year 1 Cost]:[Fiscal Year 3 Cost]])</f>
        <v>0</v>
      </c>
    </row>
    <row r="90" spans="1:6" ht="18">
      <c r="A90" s="171" t="str">
        <f>'Operating Cost Categories'!A4</f>
        <v>Rent</v>
      </c>
      <c r="B90" s="164">
        <f>'Operating Cost Categories'!B4</f>
        <v>0</v>
      </c>
      <c r="C90" s="165"/>
      <c r="D90" s="165"/>
      <c r="E90" s="165"/>
      <c r="F90" s="154">
        <f>SUM(Table157[[#This Row],[Fiscal Year 1 Cost]:[Fiscal Year 3 Cost]])</f>
        <v>0</v>
      </c>
    </row>
    <row r="91" spans="1:6" ht="18">
      <c r="A91" s="172" t="str">
        <f>'Operating Cost Categories'!A5</f>
        <v>Utilities</v>
      </c>
      <c r="B91" s="166">
        <f>'Operating Cost Categories'!B5</f>
        <v>0</v>
      </c>
      <c r="C91" s="167"/>
      <c r="D91" s="167"/>
      <c r="E91" s="167"/>
      <c r="F91" s="154">
        <f>SUM(Table157[[#This Row],[Fiscal Year 1 Cost]:[Fiscal Year 3 Cost]])</f>
        <v>0</v>
      </c>
    </row>
    <row r="92" spans="1:6" ht="18">
      <c r="A92" s="171" t="str">
        <f>'Operating Cost Categories'!A6</f>
        <v>Internet/Phones</v>
      </c>
      <c r="B92" s="164">
        <f>'Operating Cost Categories'!B6</f>
        <v>0</v>
      </c>
      <c r="C92" s="165"/>
      <c r="D92" s="165"/>
      <c r="E92" s="165"/>
      <c r="F92" s="154">
        <f>SUM(Table157[[#This Row],[Fiscal Year 1 Cost]:[Fiscal Year 3 Cost]])</f>
        <v>0</v>
      </c>
    </row>
    <row r="93" spans="1:6" ht="18">
      <c r="A93" s="172" t="str">
        <f>'Operating Cost Categories'!A7</f>
        <v>Office Supplies</v>
      </c>
      <c r="B93" s="166">
        <f>'Operating Cost Categories'!B7</f>
        <v>0</v>
      </c>
      <c r="C93" s="167"/>
      <c r="D93" s="167"/>
      <c r="E93" s="167"/>
      <c r="F93" s="154">
        <f>SUM(Table157[[#This Row],[Fiscal Year 1 Cost]:[Fiscal Year 3 Cost]])</f>
        <v>0</v>
      </c>
    </row>
    <row r="94" spans="1:6" ht="18">
      <c r="A94" s="171" t="str">
        <f>'Operating Cost Categories'!A8</f>
        <v>Transportation</v>
      </c>
      <c r="B94" s="164">
        <f>'Operating Cost Categories'!B8</f>
        <v>0</v>
      </c>
      <c r="C94" s="165"/>
      <c r="D94" s="165"/>
      <c r="E94" s="165"/>
      <c r="F94" s="154">
        <f>SUM(Table157[[#This Row],[Fiscal Year 1 Cost]:[Fiscal Year 3 Cost]])</f>
        <v>0</v>
      </c>
    </row>
    <row r="95" spans="1:6" ht="18">
      <c r="A95" s="172" t="str">
        <f>'Operating Cost Categories'!A9</f>
        <v>Consultants/Contracts</v>
      </c>
      <c r="B95" s="166">
        <f>'Operating Cost Categories'!B9</f>
        <v>0</v>
      </c>
      <c r="C95" s="167"/>
      <c r="D95" s="167"/>
      <c r="E95" s="167"/>
      <c r="F95" s="154">
        <f>SUM(Table157[[#This Row],[Fiscal Year 1 Cost]:[Fiscal Year 3 Cost]])</f>
        <v>0</v>
      </c>
    </row>
    <row r="96" spans="1:6" ht="18">
      <c r="A96" s="171" t="str">
        <f>'Operating Cost Categories'!A10</f>
        <v>A</v>
      </c>
      <c r="B96" s="164">
        <f>'Operating Cost Categories'!B10</f>
        <v>0</v>
      </c>
      <c r="C96" s="165"/>
      <c r="D96" s="165"/>
      <c r="E96" s="165"/>
      <c r="F96" s="154">
        <f>SUM(Table157[[#This Row],[Fiscal Year 1 Cost]:[Fiscal Year 3 Cost]])</f>
        <v>0</v>
      </c>
    </row>
    <row r="97" spans="1:6" ht="18">
      <c r="A97" s="172" t="str">
        <f>'Operating Cost Categories'!A11</f>
        <v>B</v>
      </c>
      <c r="B97" s="166">
        <f>'Operating Cost Categories'!B11</f>
        <v>0</v>
      </c>
      <c r="C97" s="167"/>
      <c r="D97" s="167"/>
      <c r="E97" s="167"/>
      <c r="F97" s="154">
        <f>SUM(Table157[[#This Row],[Fiscal Year 1 Cost]:[Fiscal Year 3 Cost]])</f>
        <v>0</v>
      </c>
    </row>
    <row r="98" spans="1:6" ht="18">
      <c r="A98" s="171" t="str">
        <f>'Operating Cost Categories'!A12</f>
        <v>C</v>
      </c>
      <c r="B98" s="164">
        <f>'Operating Cost Categories'!B12</f>
        <v>0</v>
      </c>
      <c r="C98" s="165"/>
      <c r="D98" s="165"/>
      <c r="E98" s="165"/>
      <c r="F98" s="154">
        <f>SUM(Table157[[#This Row],[Fiscal Year 1 Cost]:[Fiscal Year 3 Cost]])</f>
        <v>0</v>
      </c>
    </row>
    <row r="99" spans="1:6" ht="18">
      <c r="A99" s="172" t="str">
        <f>'Operating Cost Categories'!A13</f>
        <v>D</v>
      </c>
      <c r="B99" s="166">
        <f>'Operating Cost Categories'!B13</f>
        <v>0</v>
      </c>
      <c r="C99" s="167"/>
      <c r="D99" s="167"/>
      <c r="E99" s="167"/>
      <c r="F99" s="154">
        <f>SUM(Table157[[#This Row],[Fiscal Year 1 Cost]:[Fiscal Year 3 Cost]])</f>
        <v>0</v>
      </c>
    </row>
    <row r="100" spans="1:6" ht="18">
      <c r="A100" s="171" t="str">
        <f>'Operating Cost Categories'!A14</f>
        <v>E</v>
      </c>
      <c r="B100" s="164">
        <f>'Operating Cost Categories'!B14</f>
        <v>0</v>
      </c>
      <c r="C100" s="165"/>
      <c r="D100" s="165"/>
      <c r="E100" s="165"/>
      <c r="F100" s="154">
        <f>SUM(Table157[[#This Row],[Fiscal Year 1 Cost]:[Fiscal Year 3 Cost]])</f>
        <v>0</v>
      </c>
    </row>
    <row r="101" spans="1:6" ht="18">
      <c r="A101" s="170" t="s">
        <v>22</v>
      </c>
      <c r="B101" s="170"/>
      <c r="C101" s="154">
        <f>SUBTOTAL(9,C88:C100)</f>
        <v>0</v>
      </c>
      <c r="D101" s="154">
        <f>SUBTOTAL(9,D88:D100)</f>
        <v>0</v>
      </c>
      <c r="E101" s="154">
        <f>SUBTOTAL(9,E88:E100)</f>
        <v>0</v>
      </c>
      <c r="F101" s="154">
        <f>SUBTOTAL(9,F88:F100)</f>
        <v>0</v>
      </c>
    </row>
    <row r="102" spans="1:6" ht="17">
      <c r="A102" s="161"/>
      <c r="B102" s="161"/>
      <c r="C102" s="161"/>
      <c r="D102" s="161"/>
      <c r="E102" s="161"/>
      <c r="F102" s="161"/>
    </row>
    <row r="103" spans="1:6" ht="17">
      <c r="A103" s="239" t="str">
        <f>'Initiative Basics'!A9</f>
        <v>G</v>
      </c>
      <c r="B103" s="239"/>
      <c r="C103" s="239"/>
      <c r="D103" s="239"/>
      <c r="E103" s="239"/>
      <c r="F103" s="239"/>
    </row>
    <row r="104" spans="1:6" ht="36">
      <c r="A104" s="162" t="s">
        <v>120</v>
      </c>
      <c r="B104" s="162" t="s">
        <v>121</v>
      </c>
      <c r="C104" s="163" t="s">
        <v>23</v>
      </c>
      <c r="D104" s="163" t="s">
        <v>24</v>
      </c>
      <c r="E104" s="163" t="s">
        <v>25</v>
      </c>
      <c r="F104" s="151" t="s">
        <v>16</v>
      </c>
    </row>
    <row r="105" spans="1:6" ht="18">
      <c r="A105" s="171" t="str">
        <f>'Operating Cost Categories'!A2</f>
        <v>Staff</v>
      </c>
      <c r="B105" s="164">
        <f>'Operating Cost Categories'!B2</f>
        <v>0</v>
      </c>
      <c r="C105" s="165"/>
      <c r="D105" s="165"/>
      <c r="E105" s="165"/>
      <c r="F105" s="154">
        <f>SUM(Table159[[#This Row],[Fiscal Year 1 Cost]:[Fiscal Year 3 Cost]])</f>
        <v>0</v>
      </c>
    </row>
    <row r="106" spans="1:6" ht="18">
      <c r="A106" s="172" t="str">
        <f>'Operating Cost Categories'!A3</f>
        <v>Insurance</v>
      </c>
      <c r="B106" s="166">
        <f>'Operating Cost Categories'!B3</f>
        <v>0</v>
      </c>
      <c r="C106" s="167"/>
      <c r="D106" s="167"/>
      <c r="E106" s="167"/>
      <c r="F106" s="154">
        <f>SUM(Table159[[#This Row],[Fiscal Year 1 Cost]:[Fiscal Year 3 Cost]])</f>
        <v>0</v>
      </c>
    </row>
    <row r="107" spans="1:6" ht="18">
      <c r="A107" s="171" t="str">
        <f>'Operating Cost Categories'!A4</f>
        <v>Rent</v>
      </c>
      <c r="B107" s="164">
        <f>'Operating Cost Categories'!B4</f>
        <v>0</v>
      </c>
      <c r="C107" s="165"/>
      <c r="D107" s="165"/>
      <c r="E107" s="165"/>
      <c r="F107" s="154">
        <f>SUM(Table159[[#This Row],[Fiscal Year 1 Cost]:[Fiscal Year 3 Cost]])</f>
        <v>0</v>
      </c>
    </row>
    <row r="108" spans="1:6" ht="18">
      <c r="A108" s="172" t="str">
        <f>'Operating Cost Categories'!A5</f>
        <v>Utilities</v>
      </c>
      <c r="B108" s="166">
        <f>'Operating Cost Categories'!B5</f>
        <v>0</v>
      </c>
      <c r="C108" s="167"/>
      <c r="D108" s="167"/>
      <c r="E108" s="167"/>
      <c r="F108" s="154">
        <f>SUM(Table159[[#This Row],[Fiscal Year 1 Cost]:[Fiscal Year 3 Cost]])</f>
        <v>0</v>
      </c>
    </row>
    <row r="109" spans="1:6" ht="18">
      <c r="A109" s="171" t="str">
        <f>'Operating Cost Categories'!A6</f>
        <v>Internet/Phones</v>
      </c>
      <c r="B109" s="164">
        <f>'Operating Cost Categories'!B6</f>
        <v>0</v>
      </c>
      <c r="C109" s="165"/>
      <c r="D109" s="165"/>
      <c r="E109" s="165"/>
      <c r="F109" s="154">
        <f>SUM(Table159[[#This Row],[Fiscal Year 1 Cost]:[Fiscal Year 3 Cost]])</f>
        <v>0</v>
      </c>
    </row>
    <row r="110" spans="1:6" ht="18">
      <c r="A110" s="172" t="str">
        <f>'Operating Cost Categories'!A7</f>
        <v>Office Supplies</v>
      </c>
      <c r="B110" s="166">
        <f>'Operating Cost Categories'!B7</f>
        <v>0</v>
      </c>
      <c r="C110" s="167"/>
      <c r="D110" s="167"/>
      <c r="E110" s="167"/>
      <c r="F110" s="154">
        <f>SUM(Table159[[#This Row],[Fiscal Year 1 Cost]:[Fiscal Year 3 Cost]])</f>
        <v>0</v>
      </c>
    </row>
    <row r="111" spans="1:6" ht="18">
      <c r="A111" s="171" t="str">
        <f>'Operating Cost Categories'!A8</f>
        <v>Transportation</v>
      </c>
      <c r="B111" s="164">
        <f>'Operating Cost Categories'!B8</f>
        <v>0</v>
      </c>
      <c r="C111" s="165"/>
      <c r="D111" s="165"/>
      <c r="E111" s="165"/>
      <c r="F111" s="154">
        <f>SUM(Table159[[#This Row],[Fiscal Year 1 Cost]:[Fiscal Year 3 Cost]])</f>
        <v>0</v>
      </c>
    </row>
    <row r="112" spans="1:6" ht="18">
      <c r="A112" s="172" t="str">
        <f>'Operating Cost Categories'!A9</f>
        <v>Consultants/Contracts</v>
      </c>
      <c r="B112" s="166">
        <f>'Operating Cost Categories'!B9</f>
        <v>0</v>
      </c>
      <c r="C112" s="167"/>
      <c r="D112" s="167"/>
      <c r="E112" s="167"/>
      <c r="F112" s="154">
        <f>SUM(Table159[[#This Row],[Fiscal Year 1 Cost]:[Fiscal Year 3 Cost]])</f>
        <v>0</v>
      </c>
    </row>
    <row r="113" spans="1:6" ht="18">
      <c r="A113" s="171" t="str">
        <f>'Operating Cost Categories'!A10</f>
        <v>A</v>
      </c>
      <c r="B113" s="164">
        <f>'Operating Cost Categories'!B10</f>
        <v>0</v>
      </c>
      <c r="C113" s="165"/>
      <c r="D113" s="165"/>
      <c r="E113" s="165"/>
      <c r="F113" s="154">
        <f>SUM(Table159[[#This Row],[Fiscal Year 1 Cost]:[Fiscal Year 3 Cost]])</f>
        <v>0</v>
      </c>
    </row>
    <row r="114" spans="1:6" ht="18">
      <c r="A114" s="172" t="str">
        <f>'Operating Cost Categories'!A11</f>
        <v>B</v>
      </c>
      <c r="B114" s="166">
        <f>'Operating Cost Categories'!B11</f>
        <v>0</v>
      </c>
      <c r="C114" s="167"/>
      <c r="D114" s="167"/>
      <c r="E114" s="167"/>
      <c r="F114" s="154">
        <f>SUM(Table159[[#This Row],[Fiscal Year 1 Cost]:[Fiscal Year 3 Cost]])</f>
        <v>0</v>
      </c>
    </row>
    <row r="115" spans="1:6" ht="18">
      <c r="A115" s="171" t="str">
        <f>'Operating Cost Categories'!A12</f>
        <v>C</v>
      </c>
      <c r="B115" s="164">
        <f>'Operating Cost Categories'!B12</f>
        <v>0</v>
      </c>
      <c r="C115" s="165"/>
      <c r="D115" s="165"/>
      <c r="E115" s="165"/>
      <c r="F115" s="154">
        <f>SUM(Table159[[#This Row],[Fiscal Year 1 Cost]:[Fiscal Year 3 Cost]])</f>
        <v>0</v>
      </c>
    </row>
    <row r="116" spans="1:6" ht="18">
      <c r="A116" s="172" t="str">
        <f>'Operating Cost Categories'!A13</f>
        <v>D</v>
      </c>
      <c r="B116" s="166">
        <f>'Operating Cost Categories'!B13</f>
        <v>0</v>
      </c>
      <c r="C116" s="167"/>
      <c r="D116" s="167"/>
      <c r="E116" s="167"/>
      <c r="F116" s="154">
        <f>SUM(Table159[[#This Row],[Fiscal Year 1 Cost]:[Fiscal Year 3 Cost]])</f>
        <v>0</v>
      </c>
    </row>
    <row r="117" spans="1:6" ht="18">
      <c r="A117" s="171" t="str">
        <f>'Operating Cost Categories'!A14</f>
        <v>E</v>
      </c>
      <c r="B117" s="164">
        <f>'Operating Cost Categories'!B14</f>
        <v>0</v>
      </c>
      <c r="C117" s="165"/>
      <c r="D117" s="165"/>
      <c r="E117" s="165"/>
      <c r="F117" s="154">
        <f>SUM(Table159[[#This Row],[Fiscal Year 1 Cost]:[Fiscal Year 3 Cost]])</f>
        <v>0</v>
      </c>
    </row>
    <row r="118" spans="1:6" ht="18">
      <c r="A118" s="170" t="s">
        <v>22</v>
      </c>
      <c r="B118" s="170"/>
      <c r="C118" s="154">
        <f>SUBTOTAL(9,C105:C117)</f>
        <v>0</v>
      </c>
      <c r="D118" s="154">
        <f>SUBTOTAL(9,D105:D117)</f>
        <v>0</v>
      </c>
      <c r="E118" s="154">
        <f>SUBTOTAL(9,E105:E117)</f>
        <v>0</v>
      </c>
      <c r="F118" s="154">
        <f>SUBTOTAL(9,F105:F117)</f>
        <v>0</v>
      </c>
    </row>
    <row r="119" spans="1:6" ht="17">
      <c r="A119" s="161"/>
      <c r="B119" s="161"/>
      <c r="C119" s="161"/>
      <c r="D119" s="161"/>
      <c r="E119" s="161"/>
      <c r="F119" s="161"/>
    </row>
    <row r="120" spans="1:6" ht="17">
      <c r="A120" s="239" t="str">
        <f>'Initiative Basics'!A10</f>
        <v>H</v>
      </c>
      <c r="B120" s="239"/>
      <c r="C120" s="239"/>
      <c r="D120" s="239"/>
      <c r="E120" s="239"/>
      <c r="F120" s="239"/>
    </row>
    <row r="121" spans="1:6" ht="36">
      <c r="A121" s="162" t="s">
        <v>120</v>
      </c>
      <c r="B121" s="162" t="s">
        <v>121</v>
      </c>
      <c r="C121" s="163" t="s">
        <v>23</v>
      </c>
      <c r="D121" s="163" t="s">
        <v>24</v>
      </c>
      <c r="E121" s="163" t="s">
        <v>25</v>
      </c>
      <c r="F121" s="151" t="s">
        <v>16</v>
      </c>
    </row>
    <row r="122" spans="1:6" ht="18">
      <c r="A122" s="171" t="str">
        <f>'Operating Cost Categories'!A2</f>
        <v>Staff</v>
      </c>
      <c r="B122" s="171">
        <f>'Operating Cost Categories'!B2</f>
        <v>0</v>
      </c>
      <c r="C122" s="165"/>
      <c r="D122" s="165"/>
      <c r="E122" s="165"/>
      <c r="F122" s="154">
        <f>SUM(Table15910[[#This Row],[Fiscal Year 1 Cost]:[Fiscal Year 3 Cost]])</f>
        <v>0</v>
      </c>
    </row>
    <row r="123" spans="1:6" ht="18">
      <c r="A123" s="172" t="str">
        <f>'Operating Cost Categories'!A3</f>
        <v>Insurance</v>
      </c>
      <c r="B123" s="172">
        <f>'Operating Cost Categories'!B3</f>
        <v>0</v>
      </c>
      <c r="C123" s="167"/>
      <c r="D123" s="167"/>
      <c r="E123" s="167"/>
      <c r="F123" s="154">
        <f>SUM(Table15910[[#This Row],[Fiscal Year 1 Cost]:[Fiscal Year 3 Cost]])</f>
        <v>0</v>
      </c>
    </row>
    <row r="124" spans="1:6" ht="18">
      <c r="A124" s="171" t="str">
        <f>'Operating Cost Categories'!A4</f>
        <v>Rent</v>
      </c>
      <c r="B124" s="171">
        <f>'Operating Cost Categories'!B4</f>
        <v>0</v>
      </c>
      <c r="C124" s="165"/>
      <c r="D124" s="165"/>
      <c r="E124" s="165"/>
      <c r="F124" s="154">
        <f>SUM(Table15910[[#This Row],[Fiscal Year 1 Cost]:[Fiscal Year 3 Cost]])</f>
        <v>0</v>
      </c>
    </row>
    <row r="125" spans="1:6" ht="18">
      <c r="A125" s="172" t="str">
        <f>'Operating Cost Categories'!A5</f>
        <v>Utilities</v>
      </c>
      <c r="B125" s="172">
        <f>'Operating Cost Categories'!B5</f>
        <v>0</v>
      </c>
      <c r="C125" s="167"/>
      <c r="D125" s="167"/>
      <c r="E125" s="167"/>
      <c r="F125" s="154">
        <f>SUM(Table15910[[#This Row],[Fiscal Year 1 Cost]:[Fiscal Year 3 Cost]])</f>
        <v>0</v>
      </c>
    </row>
    <row r="126" spans="1:6" ht="18">
      <c r="A126" s="171" t="str">
        <f>'Operating Cost Categories'!A6</f>
        <v>Internet/Phones</v>
      </c>
      <c r="B126" s="171">
        <f>'Operating Cost Categories'!B6</f>
        <v>0</v>
      </c>
      <c r="C126" s="165"/>
      <c r="D126" s="165"/>
      <c r="E126" s="165"/>
      <c r="F126" s="154">
        <f>SUM(Table15910[[#This Row],[Fiscal Year 1 Cost]:[Fiscal Year 3 Cost]])</f>
        <v>0</v>
      </c>
    </row>
    <row r="127" spans="1:6" ht="18">
      <c r="A127" s="172" t="str">
        <f>'Operating Cost Categories'!A7</f>
        <v>Office Supplies</v>
      </c>
      <c r="B127" s="172">
        <f>'Operating Cost Categories'!B7</f>
        <v>0</v>
      </c>
      <c r="C127" s="167"/>
      <c r="D127" s="167"/>
      <c r="E127" s="167"/>
      <c r="F127" s="154">
        <f>SUM(Table15910[[#This Row],[Fiscal Year 1 Cost]:[Fiscal Year 3 Cost]])</f>
        <v>0</v>
      </c>
    </row>
    <row r="128" spans="1:6" ht="18">
      <c r="A128" s="171" t="str">
        <f>'Operating Cost Categories'!A8</f>
        <v>Transportation</v>
      </c>
      <c r="B128" s="171">
        <f>'Operating Cost Categories'!B8</f>
        <v>0</v>
      </c>
      <c r="C128" s="165"/>
      <c r="D128" s="165"/>
      <c r="E128" s="165"/>
      <c r="F128" s="154">
        <f>SUM(Table15910[[#This Row],[Fiscal Year 1 Cost]:[Fiscal Year 3 Cost]])</f>
        <v>0</v>
      </c>
    </row>
    <row r="129" spans="1:6" ht="18">
      <c r="A129" s="172" t="str">
        <f>'Operating Cost Categories'!A9</f>
        <v>Consultants/Contracts</v>
      </c>
      <c r="B129" s="172">
        <f>'Operating Cost Categories'!B9</f>
        <v>0</v>
      </c>
      <c r="C129" s="167"/>
      <c r="D129" s="167"/>
      <c r="E129" s="167"/>
      <c r="F129" s="154">
        <f>SUM(Table15910[[#This Row],[Fiscal Year 1 Cost]:[Fiscal Year 3 Cost]])</f>
        <v>0</v>
      </c>
    </row>
    <row r="130" spans="1:6" ht="18">
      <c r="A130" s="171" t="str">
        <f>'Operating Cost Categories'!A10</f>
        <v>A</v>
      </c>
      <c r="B130" s="171">
        <f>'Operating Cost Categories'!B10</f>
        <v>0</v>
      </c>
      <c r="C130" s="165"/>
      <c r="D130" s="165"/>
      <c r="E130" s="165"/>
      <c r="F130" s="154">
        <f>SUM(Table15910[[#This Row],[Fiscal Year 1 Cost]:[Fiscal Year 3 Cost]])</f>
        <v>0</v>
      </c>
    </row>
    <row r="131" spans="1:6" ht="18">
      <c r="A131" s="172" t="str">
        <f>'Operating Cost Categories'!A11</f>
        <v>B</v>
      </c>
      <c r="B131" s="172">
        <f>'Operating Cost Categories'!B11</f>
        <v>0</v>
      </c>
      <c r="C131" s="167"/>
      <c r="D131" s="167"/>
      <c r="E131" s="167"/>
      <c r="F131" s="154">
        <f>SUM(Table15910[[#This Row],[Fiscal Year 1 Cost]:[Fiscal Year 3 Cost]])</f>
        <v>0</v>
      </c>
    </row>
    <row r="132" spans="1:6" ht="18">
      <c r="A132" s="171" t="str">
        <f>'Operating Cost Categories'!A12</f>
        <v>C</v>
      </c>
      <c r="B132" s="171">
        <f>'Operating Cost Categories'!B12</f>
        <v>0</v>
      </c>
      <c r="C132" s="165"/>
      <c r="D132" s="165"/>
      <c r="E132" s="165"/>
      <c r="F132" s="154">
        <f>SUM(Table15910[[#This Row],[Fiscal Year 1 Cost]:[Fiscal Year 3 Cost]])</f>
        <v>0</v>
      </c>
    </row>
    <row r="133" spans="1:6" ht="18">
      <c r="A133" s="172" t="str">
        <f>'Operating Cost Categories'!A13</f>
        <v>D</v>
      </c>
      <c r="B133" s="172">
        <f>'Operating Cost Categories'!B13</f>
        <v>0</v>
      </c>
      <c r="C133" s="167"/>
      <c r="D133" s="167"/>
      <c r="E133" s="167"/>
      <c r="F133" s="154">
        <f>SUM(Table15910[[#This Row],[Fiscal Year 1 Cost]:[Fiscal Year 3 Cost]])</f>
        <v>0</v>
      </c>
    </row>
    <row r="134" spans="1:6" ht="18">
      <c r="A134" s="171" t="str">
        <f>'Operating Cost Categories'!A14</f>
        <v>E</v>
      </c>
      <c r="B134" s="171">
        <f>'Operating Cost Categories'!B14</f>
        <v>0</v>
      </c>
      <c r="C134" s="165"/>
      <c r="D134" s="165"/>
      <c r="E134" s="165"/>
      <c r="F134" s="154">
        <f>SUM(Table15910[[#This Row],[Fiscal Year 1 Cost]:[Fiscal Year 3 Cost]])</f>
        <v>0</v>
      </c>
    </row>
    <row r="135" spans="1:6" ht="18">
      <c r="A135" s="170" t="s">
        <v>22</v>
      </c>
      <c r="B135" s="170"/>
      <c r="C135" s="154">
        <f>SUBTOTAL(9,C122:C134)</f>
        <v>0</v>
      </c>
      <c r="D135" s="154">
        <f>SUBTOTAL(9,D122:D134)</f>
        <v>0</v>
      </c>
      <c r="E135" s="154">
        <f>SUBTOTAL(9,E122:E134)</f>
        <v>0</v>
      </c>
      <c r="F135" s="154">
        <f>SUBTOTAL(9,F122:F134)</f>
        <v>0</v>
      </c>
    </row>
    <row r="136" spans="1:6" ht="17">
      <c r="A136" s="161"/>
      <c r="B136" s="161"/>
      <c r="C136" s="161"/>
      <c r="D136" s="161"/>
      <c r="E136" s="161"/>
      <c r="F136" s="161"/>
    </row>
    <row r="137" spans="1:6" ht="17">
      <c r="A137" s="239" t="str">
        <f>'Initiative Basics'!A11</f>
        <v>I</v>
      </c>
      <c r="B137" s="239"/>
      <c r="C137" s="239"/>
      <c r="D137" s="239"/>
      <c r="E137" s="239"/>
      <c r="F137" s="239"/>
    </row>
    <row r="138" spans="1:6" ht="36">
      <c r="A138" s="162" t="s">
        <v>120</v>
      </c>
      <c r="B138" s="162" t="s">
        <v>121</v>
      </c>
      <c r="C138" s="163" t="s">
        <v>23</v>
      </c>
      <c r="D138" s="163" t="s">
        <v>24</v>
      </c>
      <c r="E138" s="163" t="s">
        <v>25</v>
      </c>
      <c r="F138" s="151" t="s">
        <v>16</v>
      </c>
    </row>
    <row r="139" spans="1:6" ht="18">
      <c r="A139" s="171" t="str">
        <f>'Operating Cost Categories'!A2</f>
        <v>Staff</v>
      </c>
      <c r="B139" s="171">
        <f>'Operating Cost Categories'!B2</f>
        <v>0</v>
      </c>
      <c r="C139" s="165"/>
      <c r="D139" s="165"/>
      <c r="E139" s="165"/>
      <c r="F139" s="154">
        <f>SUM(Table15911[[#This Row],[Fiscal Year 1 Cost]:[Fiscal Year 3 Cost]])</f>
        <v>0</v>
      </c>
    </row>
    <row r="140" spans="1:6" ht="18">
      <c r="A140" s="172" t="str">
        <f>'Operating Cost Categories'!A3</f>
        <v>Insurance</v>
      </c>
      <c r="B140" s="172">
        <f>'Operating Cost Categories'!B3</f>
        <v>0</v>
      </c>
      <c r="C140" s="167"/>
      <c r="D140" s="167"/>
      <c r="E140" s="167"/>
      <c r="F140" s="154">
        <f>SUM(Table15911[[#This Row],[Fiscal Year 1 Cost]:[Fiscal Year 3 Cost]])</f>
        <v>0</v>
      </c>
    </row>
    <row r="141" spans="1:6" ht="18">
      <c r="A141" s="171" t="str">
        <f>'Operating Cost Categories'!A4</f>
        <v>Rent</v>
      </c>
      <c r="B141" s="171">
        <f>'Operating Cost Categories'!B4</f>
        <v>0</v>
      </c>
      <c r="C141" s="165"/>
      <c r="D141" s="165"/>
      <c r="E141" s="165"/>
      <c r="F141" s="154">
        <f>SUM(Table15911[[#This Row],[Fiscal Year 1 Cost]:[Fiscal Year 3 Cost]])</f>
        <v>0</v>
      </c>
    </row>
    <row r="142" spans="1:6" ht="18">
      <c r="A142" s="172" t="str">
        <f>'Operating Cost Categories'!A5</f>
        <v>Utilities</v>
      </c>
      <c r="B142" s="172">
        <f>'Operating Cost Categories'!B5</f>
        <v>0</v>
      </c>
      <c r="C142" s="167"/>
      <c r="D142" s="167"/>
      <c r="E142" s="167"/>
      <c r="F142" s="154">
        <f>SUM(Table15911[[#This Row],[Fiscal Year 1 Cost]:[Fiscal Year 3 Cost]])</f>
        <v>0</v>
      </c>
    </row>
    <row r="143" spans="1:6" ht="18">
      <c r="A143" s="171" t="str">
        <f>'Operating Cost Categories'!A6</f>
        <v>Internet/Phones</v>
      </c>
      <c r="B143" s="171">
        <f>'Operating Cost Categories'!B6</f>
        <v>0</v>
      </c>
      <c r="C143" s="165"/>
      <c r="D143" s="165"/>
      <c r="E143" s="165"/>
      <c r="F143" s="154">
        <f>SUM(Table15911[[#This Row],[Fiscal Year 1 Cost]:[Fiscal Year 3 Cost]])</f>
        <v>0</v>
      </c>
    </row>
    <row r="144" spans="1:6" ht="18">
      <c r="A144" s="172" t="str">
        <f>'Operating Cost Categories'!A7</f>
        <v>Office Supplies</v>
      </c>
      <c r="B144" s="172">
        <f>'Operating Cost Categories'!B7</f>
        <v>0</v>
      </c>
      <c r="C144" s="167"/>
      <c r="D144" s="167"/>
      <c r="E144" s="167"/>
      <c r="F144" s="154">
        <f>SUM(Table15911[[#This Row],[Fiscal Year 1 Cost]:[Fiscal Year 3 Cost]])</f>
        <v>0</v>
      </c>
    </row>
    <row r="145" spans="1:6" ht="18">
      <c r="A145" s="171" t="str">
        <f>'Operating Cost Categories'!A8</f>
        <v>Transportation</v>
      </c>
      <c r="B145" s="171">
        <f>'Operating Cost Categories'!B8</f>
        <v>0</v>
      </c>
      <c r="C145" s="165"/>
      <c r="D145" s="165"/>
      <c r="E145" s="165"/>
      <c r="F145" s="154">
        <f>SUM(Table15911[[#This Row],[Fiscal Year 1 Cost]:[Fiscal Year 3 Cost]])</f>
        <v>0</v>
      </c>
    </row>
    <row r="146" spans="1:6" ht="18">
      <c r="A146" s="172" t="str">
        <f>'Operating Cost Categories'!A9</f>
        <v>Consultants/Contracts</v>
      </c>
      <c r="B146" s="172">
        <f>'Operating Cost Categories'!B9</f>
        <v>0</v>
      </c>
      <c r="C146" s="167"/>
      <c r="D146" s="167"/>
      <c r="E146" s="167"/>
      <c r="F146" s="154">
        <f>SUM(Table15911[[#This Row],[Fiscal Year 1 Cost]:[Fiscal Year 3 Cost]])</f>
        <v>0</v>
      </c>
    </row>
    <row r="147" spans="1:6" ht="18">
      <c r="A147" s="171" t="str">
        <f>'Operating Cost Categories'!A10</f>
        <v>A</v>
      </c>
      <c r="B147" s="171">
        <f>'Operating Cost Categories'!B10</f>
        <v>0</v>
      </c>
      <c r="C147" s="165"/>
      <c r="D147" s="165"/>
      <c r="E147" s="165"/>
      <c r="F147" s="154">
        <f>SUM(Table15911[[#This Row],[Fiscal Year 1 Cost]:[Fiscal Year 3 Cost]])</f>
        <v>0</v>
      </c>
    </row>
    <row r="148" spans="1:6" ht="18">
      <c r="A148" s="172" t="str">
        <f>'Operating Cost Categories'!A11</f>
        <v>B</v>
      </c>
      <c r="B148" s="172">
        <f>'Operating Cost Categories'!B11</f>
        <v>0</v>
      </c>
      <c r="C148" s="167"/>
      <c r="D148" s="167"/>
      <c r="E148" s="167"/>
      <c r="F148" s="154">
        <f>SUM(Table15911[[#This Row],[Fiscal Year 1 Cost]:[Fiscal Year 3 Cost]])</f>
        <v>0</v>
      </c>
    </row>
    <row r="149" spans="1:6" ht="18">
      <c r="A149" s="171" t="str">
        <f>'Operating Cost Categories'!A12</f>
        <v>C</v>
      </c>
      <c r="B149" s="171">
        <f>'Operating Cost Categories'!B12</f>
        <v>0</v>
      </c>
      <c r="C149" s="165"/>
      <c r="D149" s="165"/>
      <c r="E149" s="165"/>
      <c r="F149" s="154">
        <f>SUM(Table15911[[#This Row],[Fiscal Year 1 Cost]:[Fiscal Year 3 Cost]])</f>
        <v>0</v>
      </c>
    </row>
    <row r="150" spans="1:6" ht="18">
      <c r="A150" s="172" t="str">
        <f>'Operating Cost Categories'!A13</f>
        <v>D</v>
      </c>
      <c r="B150" s="172">
        <f>'Operating Cost Categories'!B13</f>
        <v>0</v>
      </c>
      <c r="C150" s="167"/>
      <c r="D150" s="167"/>
      <c r="E150" s="167"/>
      <c r="F150" s="154">
        <f>SUM(Table15911[[#This Row],[Fiscal Year 1 Cost]:[Fiscal Year 3 Cost]])</f>
        <v>0</v>
      </c>
    </row>
    <row r="151" spans="1:6" ht="18">
      <c r="A151" s="171" t="str">
        <f>'Operating Cost Categories'!A14</f>
        <v>E</v>
      </c>
      <c r="B151" s="171">
        <f>'Operating Cost Categories'!B14</f>
        <v>0</v>
      </c>
      <c r="C151" s="165"/>
      <c r="D151" s="165"/>
      <c r="E151" s="165"/>
      <c r="F151" s="154">
        <f>SUM(Table15911[[#This Row],[Fiscal Year 1 Cost]:[Fiscal Year 3 Cost]])</f>
        <v>0</v>
      </c>
    </row>
    <row r="152" spans="1:6" ht="18">
      <c r="A152" s="170" t="s">
        <v>22</v>
      </c>
      <c r="B152" s="170"/>
      <c r="C152" s="154">
        <f>SUBTOTAL(9,C139:C151)</f>
        <v>0</v>
      </c>
      <c r="D152" s="154">
        <f>SUBTOTAL(9,D139:D151)</f>
        <v>0</v>
      </c>
      <c r="E152" s="154">
        <f>SUBTOTAL(9,E139:E151)</f>
        <v>0</v>
      </c>
      <c r="F152" s="154">
        <f>SUBTOTAL(9,F139:F151)</f>
        <v>0</v>
      </c>
    </row>
    <row r="153" spans="1:6" ht="17">
      <c r="A153" s="161"/>
      <c r="B153" s="161"/>
      <c r="C153" s="161"/>
      <c r="D153" s="161"/>
      <c r="E153" s="161"/>
      <c r="F153" s="161"/>
    </row>
    <row r="154" spans="1:6" ht="17">
      <c r="A154" s="239" t="str">
        <f>'Initiative Basics'!A12</f>
        <v>J</v>
      </c>
      <c r="B154" s="239"/>
      <c r="C154" s="239"/>
      <c r="D154" s="239"/>
      <c r="E154" s="239"/>
      <c r="F154" s="239"/>
    </row>
    <row r="155" spans="1:6" ht="36">
      <c r="A155" s="162" t="s">
        <v>120</v>
      </c>
      <c r="B155" s="162" t="s">
        <v>121</v>
      </c>
      <c r="C155" s="163" t="s">
        <v>23</v>
      </c>
      <c r="D155" s="163" t="s">
        <v>24</v>
      </c>
      <c r="E155" s="163" t="s">
        <v>25</v>
      </c>
      <c r="F155" s="151" t="s">
        <v>16</v>
      </c>
    </row>
    <row r="156" spans="1:6" ht="18">
      <c r="A156" s="171" t="str">
        <f>'Operating Cost Categories'!A2</f>
        <v>Staff</v>
      </c>
      <c r="B156" s="171">
        <f>'Operating Cost Categories'!B2</f>
        <v>0</v>
      </c>
      <c r="C156" s="165"/>
      <c r="D156" s="165"/>
      <c r="E156" s="165"/>
      <c r="F156" s="154">
        <f>SUM(Table15912[[#This Row],[Fiscal Year 1 Cost]:[Fiscal Year 3 Cost]])</f>
        <v>0</v>
      </c>
    </row>
    <row r="157" spans="1:6" ht="18">
      <c r="A157" s="172" t="str">
        <f>'Operating Cost Categories'!A3</f>
        <v>Insurance</v>
      </c>
      <c r="B157" s="172">
        <f>'Operating Cost Categories'!B3</f>
        <v>0</v>
      </c>
      <c r="C157" s="167"/>
      <c r="D157" s="167"/>
      <c r="E157" s="167"/>
      <c r="F157" s="154">
        <f>SUM(Table15912[[#This Row],[Fiscal Year 1 Cost]:[Fiscal Year 3 Cost]])</f>
        <v>0</v>
      </c>
    </row>
    <row r="158" spans="1:6" ht="18">
      <c r="A158" s="171" t="str">
        <f>'Operating Cost Categories'!A4</f>
        <v>Rent</v>
      </c>
      <c r="B158" s="171">
        <f>'Operating Cost Categories'!B4</f>
        <v>0</v>
      </c>
      <c r="C158" s="165"/>
      <c r="D158" s="165"/>
      <c r="E158" s="165"/>
      <c r="F158" s="154">
        <f>SUM(Table15912[[#This Row],[Fiscal Year 1 Cost]:[Fiscal Year 3 Cost]])</f>
        <v>0</v>
      </c>
    </row>
    <row r="159" spans="1:6" ht="18">
      <c r="A159" s="172" t="str">
        <f>'Operating Cost Categories'!A5</f>
        <v>Utilities</v>
      </c>
      <c r="B159" s="172">
        <f>'Operating Cost Categories'!B5</f>
        <v>0</v>
      </c>
      <c r="C159" s="167"/>
      <c r="D159" s="167"/>
      <c r="E159" s="167"/>
      <c r="F159" s="154">
        <f>SUM(Table15912[[#This Row],[Fiscal Year 1 Cost]:[Fiscal Year 3 Cost]])</f>
        <v>0</v>
      </c>
    </row>
    <row r="160" spans="1:6" ht="18">
      <c r="A160" s="171" t="str">
        <f>'Operating Cost Categories'!A6</f>
        <v>Internet/Phones</v>
      </c>
      <c r="B160" s="171">
        <f>'Operating Cost Categories'!B6</f>
        <v>0</v>
      </c>
      <c r="C160" s="165"/>
      <c r="D160" s="165"/>
      <c r="E160" s="165"/>
      <c r="F160" s="154">
        <f>SUM(Table15912[[#This Row],[Fiscal Year 1 Cost]:[Fiscal Year 3 Cost]])</f>
        <v>0</v>
      </c>
    </row>
    <row r="161" spans="1:6" ht="18">
      <c r="A161" s="172" t="str">
        <f>'Operating Cost Categories'!A7</f>
        <v>Office Supplies</v>
      </c>
      <c r="B161" s="172">
        <f>'Operating Cost Categories'!B7</f>
        <v>0</v>
      </c>
      <c r="C161" s="167"/>
      <c r="D161" s="167"/>
      <c r="E161" s="167"/>
      <c r="F161" s="154">
        <f>SUM(Table15912[[#This Row],[Fiscal Year 1 Cost]:[Fiscal Year 3 Cost]])</f>
        <v>0</v>
      </c>
    </row>
    <row r="162" spans="1:6" ht="18">
      <c r="A162" s="171" t="str">
        <f>'Operating Cost Categories'!A8</f>
        <v>Transportation</v>
      </c>
      <c r="B162" s="171">
        <f>'Operating Cost Categories'!B8</f>
        <v>0</v>
      </c>
      <c r="C162" s="165"/>
      <c r="D162" s="165"/>
      <c r="E162" s="165"/>
      <c r="F162" s="154">
        <f>SUM(Table15912[[#This Row],[Fiscal Year 1 Cost]:[Fiscal Year 3 Cost]])</f>
        <v>0</v>
      </c>
    </row>
    <row r="163" spans="1:6" ht="18">
      <c r="A163" s="172" t="str">
        <f>'Operating Cost Categories'!A9</f>
        <v>Consultants/Contracts</v>
      </c>
      <c r="B163" s="172">
        <f>'Operating Cost Categories'!B9</f>
        <v>0</v>
      </c>
      <c r="C163" s="167"/>
      <c r="D163" s="167"/>
      <c r="E163" s="167"/>
      <c r="F163" s="154">
        <f>SUM(Table15912[[#This Row],[Fiscal Year 1 Cost]:[Fiscal Year 3 Cost]])</f>
        <v>0</v>
      </c>
    </row>
    <row r="164" spans="1:6" ht="18">
      <c r="A164" s="171" t="str">
        <f>'Operating Cost Categories'!A10</f>
        <v>A</v>
      </c>
      <c r="B164" s="171">
        <f>'Operating Cost Categories'!B10</f>
        <v>0</v>
      </c>
      <c r="C164" s="165"/>
      <c r="D164" s="165"/>
      <c r="E164" s="165"/>
      <c r="F164" s="154">
        <f>SUM(Table15912[[#This Row],[Fiscal Year 1 Cost]:[Fiscal Year 3 Cost]])</f>
        <v>0</v>
      </c>
    </row>
    <row r="165" spans="1:6" ht="18">
      <c r="A165" s="172" t="str">
        <f>'Operating Cost Categories'!A11</f>
        <v>B</v>
      </c>
      <c r="B165" s="172">
        <f>'Operating Cost Categories'!B11</f>
        <v>0</v>
      </c>
      <c r="C165" s="167"/>
      <c r="D165" s="167"/>
      <c r="E165" s="167"/>
      <c r="F165" s="154">
        <f>SUM(Table15912[[#This Row],[Fiscal Year 1 Cost]:[Fiscal Year 3 Cost]])</f>
        <v>0</v>
      </c>
    </row>
    <row r="166" spans="1:6" ht="18">
      <c r="A166" s="171" t="str">
        <f>'Operating Cost Categories'!A12</f>
        <v>C</v>
      </c>
      <c r="B166" s="171">
        <f>'Operating Cost Categories'!B12</f>
        <v>0</v>
      </c>
      <c r="C166" s="165"/>
      <c r="D166" s="165"/>
      <c r="E166" s="165"/>
      <c r="F166" s="154">
        <f>SUM(Table15912[[#This Row],[Fiscal Year 1 Cost]:[Fiscal Year 3 Cost]])</f>
        <v>0</v>
      </c>
    </row>
    <row r="167" spans="1:6" ht="18">
      <c r="A167" s="172" t="str">
        <f>'Operating Cost Categories'!A13</f>
        <v>D</v>
      </c>
      <c r="B167" s="172">
        <f>'Operating Cost Categories'!B13</f>
        <v>0</v>
      </c>
      <c r="C167" s="167"/>
      <c r="D167" s="167"/>
      <c r="E167" s="167"/>
      <c r="F167" s="154">
        <f>SUM(Table15912[[#This Row],[Fiscal Year 1 Cost]:[Fiscal Year 3 Cost]])</f>
        <v>0</v>
      </c>
    </row>
    <row r="168" spans="1:6" ht="18">
      <c r="A168" s="171" t="str">
        <f>'Operating Cost Categories'!A14</f>
        <v>E</v>
      </c>
      <c r="B168" s="171">
        <f>'Operating Cost Categories'!B14</f>
        <v>0</v>
      </c>
      <c r="C168" s="165"/>
      <c r="D168" s="165"/>
      <c r="E168" s="165"/>
      <c r="F168" s="154">
        <f>SUM(Table15912[[#This Row],[Fiscal Year 1 Cost]:[Fiscal Year 3 Cost]])</f>
        <v>0</v>
      </c>
    </row>
    <row r="169" spans="1:6" ht="18">
      <c r="A169" s="170" t="s">
        <v>22</v>
      </c>
      <c r="B169" s="170"/>
      <c r="C169" s="154">
        <f>SUBTOTAL(9,C156:C168)</f>
        <v>0</v>
      </c>
      <c r="D169" s="154">
        <f>SUBTOTAL(9,D156:D168)</f>
        <v>0</v>
      </c>
      <c r="E169" s="154">
        <f>SUBTOTAL(9,E156:E168)</f>
        <v>0</v>
      </c>
      <c r="F169" s="154">
        <f>SUBTOTAL(9,F156:F168)</f>
        <v>0</v>
      </c>
    </row>
    <row r="170" spans="1:6" ht="17">
      <c r="A170" s="161"/>
      <c r="B170" s="161"/>
      <c r="C170" s="161"/>
      <c r="D170" s="161"/>
      <c r="E170" s="161"/>
      <c r="F170" s="161"/>
    </row>
    <row r="171" spans="1:6" ht="17">
      <c r="A171" s="239" t="str">
        <f>'Initiative Basics'!A13</f>
        <v>K</v>
      </c>
      <c r="B171" s="239"/>
      <c r="C171" s="239"/>
      <c r="D171" s="239"/>
      <c r="E171" s="239"/>
      <c r="F171" s="239"/>
    </row>
    <row r="172" spans="1:6" ht="36">
      <c r="A172" s="162" t="s">
        <v>120</v>
      </c>
      <c r="B172" s="162" t="s">
        <v>121</v>
      </c>
      <c r="C172" s="163" t="s">
        <v>23</v>
      </c>
      <c r="D172" s="163" t="s">
        <v>24</v>
      </c>
      <c r="E172" s="163" t="s">
        <v>25</v>
      </c>
      <c r="F172" s="151" t="s">
        <v>16</v>
      </c>
    </row>
    <row r="173" spans="1:6" ht="18">
      <c r="A173" s="171" t="str">
        <f>'Operating Cost Categories'!A2</f>
        <v>Staff</v>
      </c>
      <c r="B173" s="171">
        <f>'Operating Cost Categories'!B2</f>
        <v>0</v>
      </c>
      <c r="C173" s="165"/>
      <c r="D173" s="165"/>
      <c r="E173" s="165"/>
      <c r="F173" s="154">
        <f>SUM(Table15913[[#This Row],[Fiscal Year 1 Cost]:[Fiscal Year 3 Cost]])</f>
        <v>0</v>
      </c>
    </row>
    <row r="174" spans="1:6" ht="18">
      <c r="A174" s="172" t="str">
        <f>'Operating Cost Categories'!A3</f>
        <v>Insurance</v>
      </c>
      <c r="B174" s="172">
        <f>'Operating Cost Categories'!B3</f>
        <v>0</v>
      </c>
      <c r="C174" s="167"/>
      <c r="D174" s="167"/>
      <c r="E174" s="167"/>
      <c r="F174" s="154">
        <f>SUM(Table15913[[#This Row],[Fiscal Year 1 Cost]:[Fiscal Year 3 Cost]])</f>
        <v>0</v>
      </c>
    </row>
    <row r="175" spans="1:6" ht="18">
      <c r="A175" s="171" t="str">
        <f>'Operating Cost Categories'!A4</f>
        <v>Rent</v>
      </c>
      <c r="B175" s="171">
        <f>'Operating Cost Categories'!B4</f>
        <v>0</v>
      </c>
      <c r="C175" s="165"/>
      <c r="D175" s="165"/>
      <c r="E175" s="165"/>
      <c r="F175" s="154">
        <f>SUM(Table15913[[#This Row],[Fiscal Year 1 Cost]:[Fiscal Year 3 Cost]])</f>
        <v>0</v>
      </c>
    </row>
    <row r="176" spans="1:6" ht="18">
      <c r="A176" s="172" t="str">
        <f>'Operating Cost Categories'!A5</f>
        <v>Utilities</v>
      </c>
      <c r="B176" s="172">
        <f>'Operating Cost Categories'!B5</f>
        <v>0</v>
      </c>
      <c r="C176" s="167"/>
      <c r="D176" s="167"/>
      <c r="E176" s="167"/>
      <c r="F176" s="154">
        <f>SUM(Table15913[[#This Row],[Fiscal Year 1 Cost]:[Fiscal Year 3 Cost]])</f>
        <v>0</v>
      </c>
    </row>
    <row r="177" spans="1:6" ht="18">
      <c r="A177" s="171" t="str">
        <f>'Operating Cost Categories'!A6</f>
        <v>Internet/Phones</v>
      </c>
      <c r="B177" s="171">
        <f>'Operating Cost Categories'!B6</f>
        <v>0</v>
      </c>
      <c r="C177" s="165"/>
      <c r="D177" s="165"/>
      <c r="E177" s="165"/>
      <c r="F177" s="154">
        <f>SUM(Table15913[[#This Row],[Fiscal Year 1 Cost]:[Fiscal Year 3 Cost]])</f>
        <v>0</v>
      </c>
    </row>
    <row r="178" spans="1:6" ht="18">
      <c r="A178" s="172" t="str">
        <f>'Operating Cost Categories'!A7</f>
        <v>Office Supplies</v>
      </c>
      <c r="B178" s="172">
        <f>'Operating Cost Categories'!B7</f>
        <v>0</v>
      </c>
      <c r="C178" s="167"/>
      <c r="D178" s="167"/>
      <c r="E178" s="167"/>
      <c r="F178" s="154">
        <f>SUM(Table15913[[#This Row],[Fiscal Year 1 Cost]:[Fiscal Year 3 Cost]])</f>
        <v>0</v>
      </c>
    </row>
    <row r="179" spans="1:6" ht="18">
      <c r="A179" s="171" t="str">
        <f>'Operating Cost Categories'!A8</f>
        <v>Transportation</v>
      </c>
      <c r="B179" s="171">
        <f>'Operating Cost Categories'!B8</f>
        <v>0</v>
      </c>
      <c r="C179" s="165"/>
      <c r="D179" s="165"/>
      <c r="E179" s="165"/>
      <c r="F179" s="154">
        <f>SUM(Table15913[[#This Row],[Fiscal Year 1 Cost]:[Fiscal Year 3 Cost]])</f>
        <v>0</v>
      </c>
    </row>
    <row r="180" spans="1:6" ht="18">
      <c r="A180" s="172" t="str">
        <f>'Operating Cost Categories'!A9</f>
        <v>Consultants/Contracts</v>
      </c>
      <c r="B180" s="172">
        <f>'Operating Cost Categories'!B9</f>
        <v>0</v>
      </c>
      <c r="C180" s="167"/>
      <c r="D180" s="167"/>
      <c r="E180" s="167"/>
      <c r="F180" s="154">
        <f>SUM(Table15913[[#This Row],[Fiscal Year 1 Cost]:[Fiscal Year 3 Cost]])</f>
        <v>0</v>
      </c>
    </row>
    <row r="181" spans="1:6" ht="18">
      <c r="A181" s="171" t="str">
        <f>'Operating Cost Categories'!A10</f>
        <v>A</v>
      </c>
      <c r="B181" s="171">
        <f>'Operating Cost Categories'!B10</f>
        <v>0</v>
      </c>
      <c r="C181" s="165"/>
      <c r="D181" s="165"/>
      <c r="E181" s="165"/>
      <c r="F181" s="154">
        <f>SUM(Table15913[[#This Row],[Fiscal Year 1 Cost]:[Fiscal Year 3 Cost]])</f>
        <v>0</v>
      </c>
    </row>
    <row r="182" spans="1:6" ht="18">
      <c r="A182" s="172" t="str">
        <f>'Operating Cost Categories'!A11</f>
        <v>B</v>
      </c>
      <c r="B182" s="172">
        <f>'Operating Cost Categories'!B11</f>
        <v>0</v>
      </c>
      <c r="C182" s="167"/>
      <c r="D182" s="167"/>
      <c r="E182" s="167"/>
      <c r="F182" s="154">
        <f>SUM(Table15913[[#This Row],[Fiscal Year 1 Cost]:[Fiscal Year 3 Cost]])</f>
        <v>0</v>
      </c>
    </row>
    <row r="183" spans="1:6" ht="18">
      <c r="A183" s="171" t="str">
        <f>'Operating Cost Categories'!A12</f>
        <v>C</v>
      </c>
      <c r="B183" s="171">
        <f>'Operating Cost Categories'!B12</f>
        <v>0</v>
      </c>
      <c r="C183" s="165"/>
      <c r="D183" s="165"/>
      <c r="E183" s="165"/>
      <c r="F183" s="154">
        <f>SUM(Table15913[[#This Row],[Fiscal Year 1 Cost]:[Fiscal Year 3 Cost]])</f>
        <v>0</v>
      </c>
    </row>
    <row r="184" spans="1:6" ht="18">
      <c r="A184" s="172" t="str">
        <f>'Operating Cost Categories'!A13</f>
        <v>D</v>
      </c>
      <c r="B184" s="172">
        <f>'Operating Cost Categories'!B13</f>
        <v>0</v>
      </c>
      <c r="C184" s="167"/>
      <c r="D184" s="167"/>
      <c r="E184" s="167"/>
      <c r="F184" s="154">
        <f>SUM(Table15913[[#This Row],[Fiscal Year 1 Cost]:[Fiscal Year 3 Cost]])</f>
        <v>0</v>
      </c>
    </row>
    <row r="185" spans="1:6" ht="18">
      <c r="A185" s="171" t="str">
        <f>'Operating Cost Categories'!A14</f>
        <v>E</v>
      </c>
      <c r="B185" s="171">
        <f>'Operating Cost Categories'!B14</f>
        <v>0</v>
      </c>
      <c r="C185" s="165"/>
      <c r="D185" s="165"/>
      <c r="E185" s="165"/>
      <c r="F185" s="154">
        <f>SUM(Table15913[[#This Row],[Fiscal Year 1 Cost]:[Fiscal Year 3 Cost]])</f>
        <v>0</v>
      </c>
    </row>
    <row r="186" spans="1:6" ht="18">
      <c r="A186" s="170" t="s">
        <v>22</v>
      </c>
      <c r="B186" s="170"/>
      <c r="C186" s="154">
        <f>SUBTOTAL(9,C173:C185)</f>
        <v>0</v>
      </c>
      <c r="D186" s="154">
        <f>SUBTOTAL(9,D173:D185)</f>
        <v>0</v>
      </c>
      <c r="E186" s="154">
        <f>SUBTOTAL(9,E173:E185)</f>
        <v>0</v>
      </c>
      <c r="F186" s="154">
        <f>SUBTOTAL(9,F173:F185)</f>
        <v>0</v>
      </c>
    </row>
    <row r="187" spans="1:6" ht="17">
      <c r="A187" s="161"/>
      <c r="B187" s="161"/>
      <c r="C187" s="161"/>
      <c r="D187" s="161"/>
      <c r="E187" s="161"/>
      <c r="F187" s="161"/>
    </row>
    <row r="188" spans="1:6" ht="17">
      <c r="A188" s="239" t="str">
        <f>'Initiative Basics'!A14</f>
        <v>L</v>
      </c>
      <c r="B188" s="239"/>
      <c r="C188" s="239"/>
      <c r="D188" s="239"/>
      <c r="E188" s="239"/>
      <c r="F188" s="239"/>
    </row>
    <row r="189" spans="1:6" ht="36">
      <c r="A189" s="162" t="s">
        <v>120</v>
      </c>
      <c r="B189" s="162" t="s">
        <v>121</v>
      </c>
      <c r="C189" s="163" t="s">
        <v>23</v>
      </c>
      <c r="D189" s="163" t="s">
        <v>24</v>
      </c>
      <c r="E189" s="163" t="s">
        <v>25</v>
      </c>
      <c r="F189" s="151" t="s">
        <v>16</v>
      </c>
    </row>
    <row r="190" spans="1:6" ht="18">
      <c r="A190" s="171" t="str">
        <f>'Operating Cost Categories'!A2</f>
        <v>Staff</v>
      </c>
      <c r="B190" s="171">
        <f>'Operating Cost Categories'!B2</f>
        <v>0</v>
      </c>
      <c r="C190" s="165"/>
      <c r="D190" s="165"/>
      <c r="E190" s="165"/>
      <c r="F190" s="154">
        <f>SUM(Table15914[[#This Row],[Fiscal Year 1 Cost]:[Fiscal Year 3 Cost]])</f>
        <v>0</v>
      </c>
    </row>
    <row r="191" spans="1:6" ht="18">
      <c r="A191" s="172" t="str">
        <f>'Operating Cost Categories'!A3</f>
        <v>Insurance</v>
      </c>
      <c r="B191" s="172">
        <f>'Operating Cost Categories'!B3</f>
        <v>0</v>
      </c>
      <c r="C191" s="167"/>
      <c r="D191" s="167"/>
      <c r="E191" s="167"/>
      <c r="F191" s="154">
        <f>SUM(Table15914[[#This Row],[Fiscal Year 1 Cost]:[Fiscal Year 3 Cost]])</f>
        <v>0</v>
      </c>
    </row>
    <row r="192" spans="1:6" ht="18">
      <c r="A192" s="171" t="str">
        <f>'Operating Cost Categories'!A4</f>
        <v>Rent</v>
      </c>
      <c r="B192" s="171">
        <f>'Operating Cost Categories'!B4</f>
        <v>0</v>
      </c>
      <c r="C192" s="165"/>
      <c r="D192" s="165"/>
      <c r="E192" s="165"/>
      <c r="F192" s="154">
        <f>SUM(Table15914[[#This Row],[Fiscal Year 1 Cost]:[Fiscal Year 3 Cost]])</f>
        <v>0</v>
      </c>
    </row>
    <row r="193" spans="1:6" ht="18">
      <c r="A193" s="172" t="str">
        <f>'Operating Cost Categories'!A5</f>
        <v>Utilities</v>
      </c>
      <c r="B193" s="172">
        <f>'Operating Cost Categories'!B5</f>
        <v>0</v>
      </c>
      <c r="C193" s="167"/>
      <c r="D193" s="167"/>
      <c r="E193" s="167"/>
      <c r="F193" s="154">
        <f>SUM(Table15914[[#This Row],[Fiscal Year 1 Cost]:[Fiscal Year 3 Cost]])</f>
        <v>0</v>
      </c>
    </row>
    <row r="194" spans="1:6" ht="18">
      <c r="A194" s="171" t="str">
        <f>'Operating Cost Categories'!A6</f>
        <v>Internet/Phones</v>
      </c>
      <c r="B194" s="171">
        <f>'Operating Cost Categories'!B6</f>
        <v>0</v>
      </c>
      <c r="C194" s="165"/>
      <c r="D194" s="165"/>
      <c r="E194" s="165"/>
      <c r="F194" s="154">
        <f>SUM(Table15914[[#This Row],[Fiscal Year 1 Cost]:[Fiscal Year 3 Cost]])</f>
        <v>0</v>
      </c>
    </row>
    <row r="195" spans="1:6" ht="18">
      <c r="A195" s="172" t="str">
        <f>'Operating Cost Categories'!A7</f>
        <v>Office Supplies</v>
      </c>
      <c r="B195" s="172">
        <f>'Operating Cost Categories'!B7</f>
        <v>0</v>
      </c>
      <c r="C195" s="167"/>
      <c r="D195" s="167"/>
      <c r="E195" s="167"/>
      <c r="F195" s="154">
        <f>SUM(Table15914[[#This Row],[Fiscal Year 1 Cost]:[Fiscal Year 3 Cost]])</f>
        <v>0</v>
      </c>
    </row>
    <row r="196" spans="1:6" ht="18">
      <c r="A196" s="171" t="str">
        <f>'Operating Cost Categories'!A8</f>
        <v>Transportation</v>
      </c>
      <c r="B196" s="171">
        <f>'Operating Cost Categories'!B8</f>
        <v>0</v>
      </c>
      <c r="C196" s="165"/>
      <c r="D196" s="165"/>
      <c r="E196" s="165"/>
      <c r="F196" s="154">
        <f>SUM(Table15914[[#This Row],[Fiscal Year 1 Cost]:[Fiscal Year 3 Cost]])</f>
        <v>0</v>
      </c>
    </row>
    <row r="197" spans="1:6" ht="18">
      <c r="A197" s="172" t="str">
        <f>'Operating Cost Categories'!A9</f>
        <v>Consultants/Contracts</v>
      </c>
      <c r="B197" s="172">
        <f>'Operating Cost Categories'!B9</f>
        <v>0</v>
      </c>
      <c r="C197" s="167"/>
      <c r="D197" s="167"/>
      <c r="E197" s="167"/>
      <c r="F197" s="154">
        <f>SUM(Table15914[[#This Row],[Fiscal Year 1 Cost]:[Fiscal Year 3 Cost]])</f>
        <v>0</v>
      </c>
    </row>
    <row r="198" spans="1:6" ht="18">
      <c r="A198" s="171" t="str">
        <f>'Operating Cost Categories'!A10</f>
        <v>A</v>
      </c>
      <c r="B198" s="171">
        <f>'Operating Cost Categories'!B10</f>
        <v>0</v>
      </c>
      <c r="C198" s="165"/>
      <c r="D198" s="165"/>
      <c r="E198" s="165"/>
      <c r="F198" s="154">
        <f>SUM(Table15914[[#This Row],[Fiscal Year 1 Cost]:[Fiscal Year 3 Cost]])</f>
        <v>0</v>
      </c>
    </row>
    <row r="199" spans="1:6" ht="18">
      <c r="A199" s="172" t="str">
        <f>'Operating Cost Categories'!A11</f>
        <v>B</v>
      </c>
      <c r="B199" s="172">
        <f>'Operating Cost Categories'!B11</f>
        <v>0</v>
      </c>
      <c r="C199" s="167"/>
      <c r="D199" s="167"/>
      <c r="E199" s="167"/>
      <c r="F199" s="154">
        <f>SUM(Table15914[[#This Row],[Fiscal Year 1 Cost]:[Fiscal Year 3 Cost]])</f>
        <v>0</v>
      </c>
    </row>
    <row r="200" spans="1:6" ht="18">
      <c r="A200" s="171" t="str">
        <f>'Operating Cost Categories'!A12</f>
        <v>C</v>
      </c>
      <c r="B200" s="171">
        <f>'Operating Cost Categories'!B12</f>
        <v>0</v>
      </c>
      <c r="C200" s="165"/>
      <c r="D200" s="165"/>
      <c r="E200" s="165"/>
      <c r="F200" s="154">
        <f>SUM(Table15914[[#This Row],[Fiscal Year 1 Cost]:[Fiscal Year 3 Cost]])</f>
        <v>0</v>
      </c>
    </row>
    <row r="201" spans="1:6" ht="18">
      <c r="A201" s="172" t="str">
        <f>'Operating Cost Categories'!A13</f>
        <v>D</v>
      </c>
      <c r="B201" s="172">
        <f>'Operating Cost Categories'!B13</f>
        <v>0</v>
      </c>
      <c r="C201" s="167"/>
      <c r="D201" s="167"/>
      <c r="E201" s="167"/>
      <c r="F201" s="154">
        <f>SUM(Table15914[[#This Row],[Fiscal Year 1 Cost]:[Fiscal Year 3 Cost]])</f>
        <v>0</v>
      </c>
    </row>
    <row r="202" spans="1:6" ht="18">
      <c r="A202" s="171" t="str">
        <f>'Operating Cost Categories'!A14</f>
        <v>E</v>
      </c>
      <c r="B202" s="171">
        <f>'Operating Cost Categories'!B14</f>
        <v>0</v>
      </c>
      <c r="C202" s="165"/>
      <c r="D202" s="165"/>
      <c r="E202" s="165"/>
      <c r="F202" s="154">
        <f>SUM(Table15914[[#This Row],[Fiscal Year 1 Cost]:[Fiscal Year 3 Cost]])</f>
        <v>0</v>
      </c>
    </row>
    <row r="203" spans="1:6" ht="18">
      <c r="A203" s="170" t="s">
        <v>22</v>
      </c>
      <c r="B203" s="170"/>
      <c r="C203" s="154">
        <f>SUBTOTAL(9,C190:C202)</f>
        <v>0</v>
      </c>
      <c r="D203" s="154">
        <f>SUBTOTAL(9,D190:D202)</f>
        <v>0</v>
      </c>
      <c r="E203" s="154">
        <f>SUBTOTAL(9,E190:E202)</f>
        <v>0</v>
      </c>
      <c r="F203" s="154">
        <f>SUBTOTAL(9,F190:F202)</f>
        <v>0</v>
      </c>
    </row>
    <row r="204" spans="1:6" ht="17">
      <c r="A204" s="161"/>
      <c r="B204" s="161"/>
      <c r="C204" s="161"/>
      <c r="D204" s="161"/>
      <c r="E204" s="161"/>
      <c r="F204" s="161"/>
    </row>
    <row r="205" spans="1:6" ht="17">
      <c r="A205" s="239" t="str">
        <f>'Initiative Basics'!A15</f>
        <v>M</v>
      </c>
      <c r="B205" s="239"/>
      <c r="C205" s="239"/>
      <c r="D205" s="239"/>
      <c r="E205" s="239"/>
      <c r="F205" s="239"/>
    </row>
    <row r="206" spans="1:6" ht="36">
      <c r="A206" s="162" t="s">
        <v>120</v>
      </c>
      <c r="B206" s="162" t="s">
        <v>121</v>
      </c>
      <c r="C206" s="163" t="s">
        <v>23</v>
      </c>
      <c r="D206" s="163" t="s">
        <v>24</v>
      </c>
      <c r="E206" s="163" t="s">
        <v>25</v>
      </c>
      <c r="F206" s="151" t="s">
        <v>16</v>
      </c>
    </row>
    <row r="207" spans="1:6" ht="18">
      <c r="A207" s="171" t="str">
        <f>'Operating Cost Categories'!A2</f>
        <v>Staff</v>
      </c>
      <c r="B207" s="171">
        <f>'Operating Cost Categories'!B2</f>
        <v>0</v>
      </c>
      <c r="C207" s="165"/>
      <c r="D207" s="165"/>
      <c r="E207" s="165"/>
      <c r="F207" s="154">
        <f>SUM(Table15915[[#This Row],[Fiscal Year 1 Cost]:[Fiscal Year 3 Cost]])</f>
        <v>0</v>
      </c>
    </row>
    <row r="208" spans="1:6" ht="18">
      <c r="A208" s="172" t="str">
        <f>'Operating Cost Categories'!A3</f>
        <v>Insurance</v>
      </c>
      <c r="B208" s="172">
        <f>'Operating Cost Categories'!B3</f>
        <v>0</v>
      </c>
      <c r="C208" s="167"/>
      <c r="D208" s="167"/>
      <c r="E208" s="167"/>
      <c r="F208" s="154">
        <f>SUM(Table15915[[#This Row],[Fiscal Year 1 Cost]:[Fiscal Year 3 Cost]])</f>
        <v>0</v>
      </c>
    </row>
    <row r="209" spans="1:6" ht="18">
      <c r="A209" s="171" t="str">
        <f>'Operating Cost Categories'!A4</f>
        <v>Rent</v>
      </c>
      <c r="B209" s="171">
        <f>'Operating Cost Categories'!B4</f>
        <v>0</v>
      </c>
      <c r="C209" s="165"/>
      <c r="D209" s="165"/>
      <c r="E209" s="165"/>
      <c r="F209" s="154">
        <f>SUM(Table15915[[#This Row],[Fiscal Year 1 Cost]:[Fiscal Year 3 Cost]])</f>
        <v>0</v>
      </c>
    </row>
    <row r="210" spans="1:6" ht="18">
      <c r="A210" s="172" t="str">
        <f>'Operating Cost Categories'!A5</f>
        <v>Utilities</v>
      </c>
      <c r="B210" s="172">
        <f>'Operating Cost Categories'!B5</f>
        <v>0</v>
      </c>
      <c r="C210" s="167"/>
      <c r="D210" s="167"/>
      <c r="E210" s="167"/>
      <c r="F210" s="154">
        <f>SUM(Table15915[[#This Row],[Fiscal Year 1 Cost]:[Fiscal Year 3 Cost]])</f>
        <v>0</v>
      </c>
    </row>
    <row r="211" spans="1:6" ht="18">
      <c r="A211" s="171" t="str">
        <f>'Operating Cost Categories'!A6</f>
        <v>Internet/Phones</v>
      </c>
      <c r="B211" s="171">
        <f>'Operating Cost Categories'!B6</f>
        <v>0</v>
      </c>
      <c r="C211" s="165"/>
      <c r="D211" s="165"/>
      <c r="E211" s="165"/>
      <c r="F211" s="154">
        <f>SUM(Table15915[[#This Row],[Fiscal Year 1 Cost]:[Fiscal Year 3 Cost]])</f>
        <v>0</v>
      </c>
    </row>
    <row r="212" spans="1:6" ht="18">
      <c r="A212" s="172" t="str">
        <f>'Operating Cost Categories'!A7</f>
        <v>Office Supplies</v>
      </c>
      <c r="B212" s="172">
        <f>'Operating Cost Categories'!B7</f>
        <v>0</v>
      </c>
      <c r="C212" s="167"/>
      <c r="D212" s="167"/>
      <c r="E212" s="167"/>
      <c r="F212" s="154">
        <f>SUM(Table15915[[#This Row],[Fiscal Year 1 Cost]:[Fiscal Year 3 Cost]])</f>
        <v>0</v>
      </c>
    </row>
    <row r="213" spans="1:6" ht="18">
      <c r="A213" s="171" t="str">
        <f>'Operating Cost Categories'!A8</f>
        <v>Transportation</v>
      </c>
      <c r="B213" s="171">
        <f>'Operating Cost Categories'!B8</f>
        <v>0</v>
      </c>
      <c r="C213" s="165"/>
      <c r="D213" s="165"/>
      <c r="E213" s="165"/>
      <c r="F213" s="154">
        <f>SUM(Table15915[[#This Row],[Fiscal Year 1 Cost]:[Fiscal Year 3 Cost]])</f>
        <v>0</v>
      </c>
    </row>
    <row r="214" spans="1:6" ht="18">
      <c r="A214" s="172" t="str">
        <f>'Operating Cost Categories'!A9</f>
        <v>Consultants/Contracts</v>
      </c>
      <c r="B214" s="172">
        <f>'Operating Cost Categories'!B9</f>
        <v>0</v>
      </c>
      <c r="C214" s="167"/>
      <c r="D214" s="167"/>
      <c r="E214" s="167"/>
      <c r="F214" s="154">
        <f>SUM(Table15915[[#This Row],[Fiscal Year 1 Cost]:[Fiscal Year 3 Cost]])</f>
        <v>0</v>
      </c>
    </row>
    <row r="215" spans="1:6" ht="18">
      <c r="A215" s="171" t="str">
        <f>'Operating Cost Categories'!A10</f>
        <v>A</v>
      </c>
      <c r="B215" s="171">
        <f>'Operating Cost Categories'!B10</f>
        <v>0</v>
      </c>
      <c r="C215" s="165"/>
      <c r="D215" s="165"/>
      <c r="E215" s="165"/>
      <c r="F215" s="154">
        <f>SUM(Table15915[[#This Row],[Fiscal Year 1 Cost]:[Fiscal Year 3 Cost]])</f>
        <v>0</v>
      </c>
    </row>
    <row r="216" spans="1:6" ht="18">
      <c r="A216" s="172" t="str">
        <f>'Operating Cost Categories'!A11</f>
        <v>B</v>
      </c>
      <c r="B216" s="172">
        <f>'Operating Cost Categories'!B11</f>
        <v>0</v>
      </c>
      <c r="C216" s="167"/>
      <c r="D216" s="167"/>
      <c r="E216" s="167"/>
      <c r="F216" s="154">
        <f>SUM(Table15915[[#This Row],[Fiscal Year 1 Cost]:[Fiscal Year 3 Cost]])</f>
        <v>0</v>
      </c>
    </row>
    <row r="217" spans="1:6" ht="18">
      <c r="A217" s="171" t="str">
        <f>'Operating Cost Categories'!A12</f>
        <v>C</v>
      </c>
      <c r="B217" s="171">
        <f>'Operating Cost Categories'!B12</f>
        <v>0</v>
      </c>
      <c r="C217" s="165"/>
      <c r="D217" s="165"/>
      <c r="E217" s="165"/>
      <c r="F217" s="154">
        <f>SUM(Table15915[[#This Row],[Fiscal Year 1 Cost]:[Fiscal Year 3 Cost]])</f>
        <v>0</v>
      </c>
    </row>
    <row r="218" spans="1:6" ht="18">
      <c r="A218" s="172" t="str">
        <f>'Operating Cost Categories'!A13</f>
        <v>D</v>
      </c>
      <c r="B218" s="172">
        <f>'Operating Cost Categories'!B13</f>
        <v>0</v>
      </c>
      <c r="C218" s="167"/>
      <c r="D218" s="167"/>
      <c r="E218" s="167"/>
      <c r="F218" s="154">
        <f>SUM(Table15915[[#This Row],[Fiscal Year 1 Cost]:[Fiscal Year 3 Cost]])</f>
        <v>0</v>
      </c>
    </row>
    <row r="219" spans="1:6" ht="18">
      <c r="A219" s="171" t="str">
        <f>'Operating Cost Categories'!A14</f>
        <v>E</v>
      </c>
      <c r="B219" s="171">
        <f>'Operating Cost Categories'!B14</f>
        <v>0</v>
      </c>
      <c r="C219" s="165"/>
      <c r="D219" s="165"/>
      <c r="E219" s="165"/>
      <c r="F219" s="154">
        <f>SUM(Table15915[[#This Row],[Fiscal Year 1 Cost]:[Fiscal Year 3 Cost]])</f>
        <v>0</v>
      </c>
    </row>
    <row r="220" spans="1:6" ht="18">
      <c r="A220" s="170" t="s">
        <v>22</v>
      </c>
      <c r="B220" s="170"/>
      <c r="C220" s="154">
        <f>SUBTOTAL(9,C207:C219)</f>
        <v>0</v>
      </c>
      <c r="D220" s="154">
        <f>SUBTOTAL(9,D207:D219)</f>
        <v>0</v>
      </c>
      <c r="E220" s="154">
        <f>SUBTOTAL(9,E207:E219)</f>
        <v>0</v>
      </c>
      <c r="F220" s="154">
        <f>SUBTOTAL(9,F207:F219)</f>
        <v>0</v>
      </c>
    </row>
    <row r="221" spans="1:6" ht="17">
      <c r="A221" s="161"/>
      <c r="B221" s="161"/>
      <c r="C221" s="161"/>
      <c r="D221" s="161"/>
      <c r="E221" s="161"/>
      <c r="F221" s="161"/>
    </row>
    <row r="222" spans="1:6" ht="17">
      <c r="A222" s="161"/>
      <c r="B222" s="161"/>
      <c r="C222" s="161"/>
      <c r="D222" s="161"/>
      <c r="E222" s="161"/>
      <c r="F222" s="161"/>
    </row>
    <row r="223" spans="1:6" ht="17">
      <c r="A223" s="239" t="str">
        <f>'Initiative Basics'!A16</f>
        <v>N</v>
      </c>
      <c r="B223" s="239"/>
      <c r="C223" s="239"/>
      <c r="D223" s="239"/>
      <c r="E223" s="239"/>
      <c r="F223" s="239"/>
    </row>
    <row r="224" spans="1:6" ht="36">
      <c r="A224" s="162" t="s">
        <v>120</v>
      </c>
      <c r="B224" s="162" t="s">
        <v>121</v>
      </c>
      <c r="C224" s="163" t="s">
        <v>23</v>
      </c>
      <c r="D224" s="163" t="s">
        <v>24</v>
      </c>
      <c r="E224" s="163" t="s">
        <v>25</v>
      </c>
      <c r="F224" s="151" t="s">
        <v>16</v>
      </c>
    </row>
    <row r="225" spans="1:6" ht="18">
      <c r="A225" s="171" t="str">
        <f>'Operating Cost Categories'!A2</f>
        <v>Staff</v>
      </c>
      <c r="B225" s="171">
        <f>'Operating Cost Categories'!B2</f>
        <v>0</v>
      </c>
      <c r="C225" s="165"/>
      <c r="D225" s="165"/>
      <c r="E225" s="165"/>
      <c r="F225" s="154">
        <f>SUM(Table1591519[[#This Row],[Fiscal Year 1 Cost]:[Fiscal Year 3 Cost]])</f>
        <v>0</v>
      </c>
    </row>
    <row r="226" spans="1:6" ht="18">
      <c r="A226" s="172" t="str">
        <f>'Operating Cost Categories'!A3</f>
        <v>Insurance</v>
      </c>
      <c r="B226" s="172">
        <f>'Operating Cost Categories'!B3</f>
        <v>0</v>
      </c>
      <c r="C226" s="167"/>
      <c r="D226" s="167"/>
      <c r="E226" s="167"/>
      <c r="F226" s="154">
        <f>SUM(Table1591519[[#This Row],[Fiscal Year 1 Cost]:[Fiscal Year 3 Cost]])</f>
        <v>0</v>
      </c>
    </row>
    <row r="227" spans="1:6" ht="18">
      <c r="A227" s="171" t="str">
        <f>'Operating Cost Categories'!A4</f>
        <v>Rent</v>
      </c>
      <c r="B227" s="171">
        <f>'Operating Cost Categories'!B4</f>
        <v>0</v>
      </c>
      <c r="C227" s="165"/>
      <c r="D227" s="165"/>
      <c r="E227" s="165"/>
      <c r="F227" s="154">
        <f>SUM(Table1591519[[#This Row],[Fiscal Year 1 Cost]:[Fiscal Year 3 Cost]])</f>
        <v>0</v>
      </c>
    </row>
    <row r="228" spans="1:6" ht="18">
      <c r="A228" s="172" t="str">
        <f>'Operating Cost Categories'!A5</f>
        <v>Utilities</v>
      </c>
      <c r="B228" s="172">
        <f>'Operating Cost Categories'!B5</f>
        <v>0</v>
      </c>
      <c r="C228" s="167"/>
      <c r="D228" s="167"/>
      <c r="E228" s="167"/>
      <c r="F228" s="154">
        <f>SUM(Table1591519[[#This Row],[Fiscal Year 1 Cost]:[Fiscal Year 3 Cost]])</f>
        <v>0</v>
      </c>
    </row>
    <row r="229" spans="1:6" ht="18">
      <c r="A229" s="171" t="str">
        <f>'Operating Cost Categories'!A6</f>
        <v>Internet/Phones</v>
      </c>
      <c r="B229" s="171">
        <f>'Operating Cost Categories'!B6</f>
        <v>0</v>
      </c>
      <c r="C229" s="165"/>
      <c r="D229" s="165"/>
      <c r="E229" s="165"/>
      <c r="F229" s="154">
        <f>SUM(Table1591519[[#This Row],[Fiscal Year 1 Cost]:[Fiscal Year 3 Cost]])</f>
        <v>0</v>
      </c>
    </row>
    <row r="230" spans="1:6" ht="18">
      <c r="A230" s="172" t="str">
        <f>'Operating Cost Categories'!A7</f>
        <v>Office Supplies</v>
      </c>
      <c r="B230" s="172">
        <f>'Operating Cost Categories'!B7</f>
        <v>0</v>
      </c>
      <c r="C230" s="167"/>
      <c r="D230" s="167"/>
      <c r="E230" s="167"/>
      <c r="F230" s="154">
        <f>SUM(Table1591519[[#This Row],[Fiscal Year 1 Cost]:[Fiscal Year 3 Cost]])</f>
        <v>0</v>
      </c>
    </row>
    <row r="231" spans="1:6" ht="18">
      <c r="A231" s="171" t="str">
        <f>'Operating Cost Categories'!A8</f>
        <v>Transportation</v>
      </c>
      <c r="B231" s="171">
        <f>'Operating Cost Categories'!B8</f>
        <v>0</v>
      </c>
      <c r="C231" s="165"/>
      <c r="D231" s="165"/>
      <c r="E231" s="165"/>
      <c r="F231" s="154">
        <f>SUM(Table1591519[[#This Row],[Fiscal Year 1 Cost]:[Fiscal Year 3 Cost]])</f>
        <v>0</v>
      </c>
    </row>
    <row r="232" spans="1:6" ht="18">
      <c r="A232" s="172" t="str">
        <f>'Operating Cost Categories'!A9</f>
        <v>Consultants/Contracts</v>
      </c>
      <c r="B232" s="172">
        <f>'Operating Cost Categories'!B9</f>
        <v>0</v>
      </c>
      <c r="C232" s="167"/>
      <c r="D232" s="167"/>
      <c r="E232" s="167"/>
      <c r="F232" s="154">
        <f>SUM(Table1591519[[#This Row],[Fiscal Year 1 Cost]:[Fiscal Year 3 Cost]])</f>
        <v>0</v>
      </c>
    </row>
    <row r="233" spans="1:6" ht="18">
      <c r="A233" s="171" t="str">
        <f>'Operating Cost Categories'!A10</f>
        <v>A</v>
      </c>
      <c r="B233" s="171">
        <f>'Operating Cost Categories'!B10</f>
        <v>0</v>
      </c>
      <c r="C233" s="165"/>
      <c r="D233" s="165"/>
      <c r="E233" s="165"/>
      <c r="F233" s="154">
        <f>SUM(Table1591519[[#This Row],[Fiscal Year 1 Cost]:[Fiscal Year 3 Cost]])</f>
        <v>0</v>
      </c>
    </row>
    <row r="234" spans="1:6" ht="18">
      <c r="A234" s="172" t="str">
        <f>'Operating Cost Categories'!A11</f>
        <v>B</v>
      </c>
      <c r="B234" s="172">
        <f>'Operating Cost Categories'!B11</f>
        <v>0</v>
      </c>
      <c r="C234" s="167"/>
      <c r="D234" s="167"/>
      <c r="E234" s="167"/>
      <c r="F234" s="154">
        <f>SUM(Table1591519[[#This Row],[Fiscal Year 1 Cost]:[Fiscal Year 3 Cost]])</f>
        <v>0</v>
      </c>
    </row>
    <row r="235" spans="1:6" ht="18">
      <c r="A235" s="171" t="str">
        <f>'Operating Cost Categories'!A12</f>
        <v>C</v>
      </c>
      <c r="B235" s="171">
        <f>'Operating Cost Categories'!B12</f>
        <v>0</v>
      </c>
      <c r="C235" s="165"/>
      <c r="D235" s="165"/>
      <c r="E235" s="165"/>
      <c r="F235" s="154">
        <f>SUM(Table1591519[[#This Row],[Fiscal Year 1 Cost]:[Fiscal Year 3 Cost]])</f>
        <v>0</v>
      </c>
    </row>
    <row r="236" spans="1:6" ht="18">
      <c r="A236" s="172" t="str">
        <f>'Operating Cost Categories'!A13</f>
        <v>D</v>
      </c>
      <c r="B236" s="172">
        <f>'Operating Cost Categories'!B13</f>
        <v>0</v>
      </c>
      <c r="C236" s="167"/>
      <c r="D236" s="167"/>
      <c r="E236" s="167"/>
      <c r="F236" s="154">
        <f>SUM(Table1591519[[#This Row],[Fiscal Year 1 Cost]:[Fiscal Year 3 Cost]])</f>
        <v>0</v>
      </c>
    </row>
    <row r="237" spans="1:6" ht="18">
      <c r="A237" s="171" t="str">
        <f>'Operating Cost Categories'!A14</f>
        <v>E</v>
      </c>
      <c r="B237" s="171">
        <f>'Operating Cost Categories'!B14</f>
        <v>0</v>
      </c>
      <c r="C237" s="165"/>
      <c r="D237" s="165"/>
      <c r="E237" s="165"/>
      <c r="F237" s="154">
        <f>SUM(Table1591519[[#This Row],[Fiscal Year 1 Cost]:[Fiscal Year 3 Cost]])</f>
        <v>0</v>
      </c>
    </row>
    <row r="238" spans="1:6" ht="18">
      <c r="A238" s="170" t="s">
        <v>22</v>
      </c>
      <c r="B238" s="170"/>
      <c r="C238" s="154">
        <f>SUBTOTAL(9,C225:C237)</f>
        <v>0</v>
      </c>
      <c r="D238" s="154">
        <f>SUBTOTAL(9,D225:D237)</f>
        <v>0</v>
      </c>
      <c r="E238" s="154">
        <f>SUBTOTAL(9,E225:E237)</f>
        <v>0</v>
      </c>
      <c r="F238" s="154">
        <f>SUBTOTAL(9,F225:F237)</f>
        <v>0</v>
      </c>
    </row>
    <row r="239" spans="1:6" ht="17">
      <c r="A239" s="161"/>
      <c r="B239" s="161"/>
      <c r="C239" s="161"/>
      <c r="D239" s="161"/>
      <c r="E239" s="161"/>
      <c r="F239" s="161"/>
    </row>
    <row r="240" spans="1:6" ht="17">
      <c r="A240" s="239" t="str">
        <f>'Initiative Basics'!A17</f>
        <v>O</v>
      </c>
      <c r="B240" s="239"/>
      <c r="C240" s="239"/>
      <c r="D240" s="239"/>
      <c r="E240" s="239"/>
      <c r="F240" s="239"/>
    </row>
    <row r="241" spans="1:6" ht="36">
      <c r="A241" s="162" t="s">
        <v>120</v>
      </c>
      <c r="B241" s="162" t="s">
        <v>121</v>
      </c>
      <c r="C241" s="163" t="s">
        <v>23</v>
      </c>
      <c r="D241" s="163" t="s">
        <v>24</v>
      </c>
      <c r="E241" s="163" t="s">
        <v>25</v>
      </c>
      <c r="F241" s="151" t="s">
        <v>16</v>
      </c>
    </row>
    <row r="242" spans="1:6" ht="18">
      <c r="A242" s="171" t="str">
        <f>'Operating Cost Categories'!A2</f>
        <v>Staff</v>
      </c>
      <c r="B242" s="171">
        <f>'Operating Cost Categories'!B2</f>
        <v>0</v>
      </c>
      <c r="C242" s="165"/>
      <c r="D242" s="165"/>
      <c r="E242" s="165"/>
      <c r="F242" s="154">
        <f>SUM(Table159151920[[#This Row],[Fiscal Year 1 Cost]:[Fiscal Year 3 Cost]])</f>
        <v>0</v>
      </c>
    </row>
    <row r="243" spans="1:6" ht="18">
      <c r="A243" s="172" t="str">
        <f>'Operating Cost Categories'!A3</f>
        <v>Insurance</v>
      </c>
      <c r="B243" s="172">
        <f>'Operating Cost Categories'!B3</f>
        <v>0</v>
      </c>
      <c r="C243" s="167"/>
      <c r="D243" s="167"/>
      <c r="E243" s="167"/>
      <c r="F243" s="154">
        <f>SUM(Table159151920[[#This Row],[Fiscal Year 1 Cost]:[Fiscal Year 3 Cost]])</f>
        <v>0</v>
      </c>
    </row>
    <row r="244" spans="1:6" ht="18">
      <c r="A244" s="171" t="str">
        <f>'Operating Cost Categories'!A4</f>
        <v>Rent</v>
      </c>
      <c r="B244" s="171">
        <f>'Operating Cost Categories'!B4</f>
        <v>0</v>
      </c>
      <c r="C244" s="165"/>
      <c r="D244" s="165"/>
      <c r="E244" s="165"/>
      <c r="F244" s="154">
        <f>SUM(Table159151920[[#This Row],[Fiscal Year 1 Cost]:[Fiscal Year 3 Cost]])</f>
        <v>0</v>
      </c>
    </row>
    <row r="245" spans="1:6" ht="18">
      <c r="A245" s="172" t="str">
        <f>'Operating Cost Categories'!A5</f>
        <v>Utilities</v>
      </c>
      <c r="B245" s="172">
        <f>'Operating Cost Categories'!B5</f>
        <v>0</v>
      </c>
      <c r="C245" s="167"/>
      <c r="D245" s="167"/>
      <c r="E245" s="167"/>
      <c r="F245" s="154">
        <f>SUM(Table159151920[[#This Row],[Fiscal Year 1 Cost]:[Fiscal Year 3 Cost]])</f>
        <v>0</v>
      </c>
    </row>
    <row r="246" spans="1:6" ht="18">
      <c r="A246" s="171" t="str">
        <f>'Operating Cost Categories'!A6</f>
        <v>Internet/Phones</v>
      </c>
      <c r="B246" s="171">
        <f>'Operating Cost Categories'!B6</f>
        <v>0</v>
      </c>
      <c r="C246" s="165"/>
      <c r="D246" s="165"/>
      <c r="E246" s="165"/>
      <c r="F246" s="154">
        <f>SUM(Table159151920[[#This Row],[Fiscal Year 1 Cost]:[Fiscal Year 3 Cost]])</f>
        <v>0</v>
      </c>
    </row>
    <row r="247" spans="1:6" ht="18">
      <c r="A247" s="172" t="str">
        <f>'Operating Cost Categories'!A7</f>
        <v>Office Supplies</v>
      </c>
      <c r="B247" s="172">
        <f>'Operating Cost Categories'!B7</f>
        <v>0</v>
      </c>
      <c r="C247" s="167"/>
      <c r="D247" s="167"/>
      <c r="E247" s="167"/>
      <c r="F247" s="154">
        <f>SUM(Table159151920[[#This Row],[Fiscal Year 1 Cost]:[Fiscal Year 3 Cost]])</f>
        <v>0</v>
      </c>
    </row>
    <row r="248" spans="1:6" ht="18">
      <c r="A248" s="171" t="str">
        <f>'Operating Cost Categories'!A8</f>
        <v>Transportation</v>
      </c>
      <c r="B248" s="171">
        <f>'Operating Cost Categories'!B8</f>
        <v>0</v>
      </c>
      <c r="C248" s="165"/>
      <c r="D248" s="165"/>
      <c r="E248" s="165"/>
      <c r="F248" s="154">
        <f>SUM(Table159151920[[#This Row],[Fiscal Year 1 Cost]:[Fiscal Year 3 Cost]])</f>
        <v>0</v>
      </c>
    </row>
    <row r="249" spans="1:6" ht="18">
      <c r="A249" s="172" t="str">
        <f>'Operating Cost Categories'!A9</f>
        <v>Consultants/Contracts</v>
      </c>
      <c r="B249" s="172">
        <f>'Operating Cost Categories'!B9</f>
        <v>0</v>
      </c>
      <c r="C249" s="167"/>
      <c r="D249" s="167"/>
      <c r="E249" s="167"/>
      <c r="F249" s="154">
        <f>SUM(Table159151920[[#This Row],[Fiscal Year 1 Cost]:[Fiscal Year 3 Cost]])</f>
        <v>0</v>
      </c>
    </row>
    <row r="250" spans="1:6" ht="18">
      <c r="A250" s="171" t="str">
        <f>'Operating Cost Categories'!A10</f>
        <v>A</v>
      </c>
      <c r="B250" s="171">
        <f>'Operating Cost Categories'!B10</f>
        <v>0</v>
      </c>
      <c r="C250" s="165"/>
      <c r="D250" s="165"/>
      <c r="E250" s="165"/>
      <c r="F250" s="154">
        <f>SUM(Table159151920[[#This Row],[Fiscal Year 1 Cost]:[Fiscal Year 3 Cost]])</f>
        <v>0</v>
      </c>
    </row>
    <row r="251" spans="1:6" ht="18">
      <c r="A251" s="172" t="str">
        <f>'Operating Cost Categories'!A11</f>
        <v>B</v>
      </c>
      <c r="B251" s="172">
        <f>'Operating Cost Categories'!B11</f>
        <v>0</v>
      </c>
      <c r="C251" s="167"/>
      <c r="D251" s="167"/>
      <c r="E251" s="167"/>
      <c r="F251" s="154">
        <f>SUM(Table159151920[[#This Row],[Fiscal Year 1 Cost]:[Fiscal Year 3 Cost]])</f>
        <v>0</v>
      </c>
    </row>
    <row r="252" spans="1:6" ht="18">
      <c r="A252" s="171" t="str">
        <f>'Operating Cost Categories'!A12</f>
        <v>C</v>
      </c>
      <c r="B252" s="171">
        <f>'Operating Cost Categories'!B12</f>
        <v>0</v>
      </c>
      <c r="C252" s="165"/>
      <c r="D252" s="165"/>
      <c r="E252" s="165"/>
      <c r="F252" s="154">
        <f>SUM(Table159151920[[#This Row],[Fiscal Year 1 Cost]:[Fiscal Year 3 Cost]])</f>
        <v>0</v>
      </c>
    </row>
    <row r="253" spans="1:6" ht="18">
      <c r="A253" s="172" t="str">
        <f>'Operating Cost Categories'!A13</f>
        <v>D</v>
      </c>
      <c r="B253" s="172">
        <f>'Operating Cost Categories'!B13</f>
        <v>0</v>
      </c>
      <c r="C253" s="167"/>
      <c r="D253" s="167"/>
      <c r="E253" s="167"/>
      <c r="F253" s="154">
        <f>SUM(Table159151920[[#This Row],[Fiscal Year 1 Cost]:[Fiscal Year 3 Cost]])</f>
        <v>0</v>
      </c>
    </row>
    <row r="254" spans="1:6" ht="18">
      <c r="A254" s="171" t="str">
        <f>'Operating Cost Categories'!A14</f>
        <v>E</v>
      </c>
      <c r="B254" s="171">
        <f>'Operating Cost Categories'!B14</f>
        <v>0</v>
      </c>
      <c r="C254" s="165"/>
      <c r="D254" s="165"/>
      <c r="E254" s="165"/>
      <c r="F254" s="154">
        <f>SUM(Table159151920[[#This Row],[Fiscal Year 1 Cost]:[Fiscal Year 3 Cost]])</f>
        <v>0</v>
      </c>
    </row>
    <row r="255" spans="1:6" ht="18">
      <c r="A255" s="170" t="s">
        <v>22</v>
      </c>
      <c r="B255" s="170"/>
      <c r="C255" s="154">
        <f>SUBTOTAL(9,C242:C254)</f>
        <v>0</v>
      </c>
      <c r="D255" s="154">
        <f>SUBTOTAL(9,D242:D254)</f>
        <v>0</v>
      </c>
      <c r="E255" s="154">
        <f>SUBTOTAL(9,E242:E254)</f>
        <v>0</v>
      </c>
      <c r="F255" s="154">
        <f>SUBTOTAL(9,F242:F254)</f>
        <v>0</v>
      </c>
    </row>
    <row r="256" spans="1:6" ht="17">
      <c r="A256" s="161"/>
      <c r="B256" s="161"/>
      <c r="C256" s="161"/>
      <c r="D256" s="161"/>
      <c r="E256" s="161"/>
      <c r="F256" s="161"/>
    </row>
    <row r="257" spans="1:6" ht="17">
      <c r="A257" s="239" t="str">
        <f>'Initiative Basics'!A18</f>
        <v>P</v>
      </c>
      <c r="B257" s="239"/>
      <c r="C257" s="239"/>
      <c r="D257" s="239"/>
      <c r="E257" s="239"/>
      <c r="F257" s="239"/>
    </row>
    <row r="258" spans="1:6" ht="36">
      <c r="A258" s="162" t="s">
        <v>120</v>
      </c>
      <c r="B258" s="162" t="s">
        <v>121</v>
      </c>
      <c r="C258" s="163" t="s">
        <v>23</v>
      </c>
      <c r="D258" s="163" t="s">
        <v>24</v>
      </c>
      <c r="E258" s="163" t="s">
        <v>25</v>
      </c>
      <c r="F258" s="151" t="s">
        <v>16</v>
      </c>
    </row>
    <row r="259" spans="1:6" ht="18">
      <c r="A259" s="171" t="str">
        <f>'Operating Cost Categories'!A2</f>
        <v>Staff</v>
      </c>
      <c r="B259" s="171">
        <f>'Operating Cost Categories'!B2</f>
        <v>0</v>
      </c>
      <c r="C259" s="165"/>
      <c r="D259" s="165"/>
      <c r="E259" s="165"/>
      <c r="F259" s="154">
        <f>SUM(Table159151921[[#This Row],[Fiscal Year 1 Cost]:[Fiscal Year 3 Cost]])</f>
        <v>0</v>
      </c>
    </row>
    <row r="260" spans="1:6" ht="18">
      <c r="A260" s="172" t="str">
        <f>'Operating Cost Categories'!A3</f>
        <v>Insurance</v>
      </c>
      <c r="B260" s="172">
        <f>'Operating Cost Categories'!B3</f>
        <v>0</v>
      </c>
      <c r="C260" s="167"/>
      <c r="D260" s="167"/>
      <c r="E260" s="167"/>
      <c r="F260" s="154">
        <f>SUM(Table159151921[[#This Row],[Fiscal Year 1 Cost]:[Fiscal Year 3 Cost]])</f>
        <v>0</v>
      </c>
    </row>
    <row r="261" spans="1:6" ht="18">
      <c r="A261" s="171" t="str">
        <f>'Operating Cost Categories'!A4</f>
        <v>Rent</v>
      </c>
      <c r="B261" s="171">
        <f>'Operating Cost Categories'!B4</f>
        <v>0</v>
      </c>
      <c r="C261" s="165"/>
      <c r="D261" s="165"/>
      <c r="E261" s="165"/>
      <c r="F261" s="154">
        <f>SUM(Table159151921[[#This Row],[Fiscal Year 1 Cost]:[Fiscal Year 3 Cost]])</f>
        <v>0</v>
      </c>
    </row>
    <row r="262" spans="1:6" ht="18">
      <c r="A262" s="172" t="str">
        <f>'Operating Cost Categories'!A5</f>
        <v>Utilities</v>
      </c>
      <c r="B262" s="172">
        <f>'Operating Cost Categories'!B5</f>
        <v>0</v>
      </c>
      <c r="C262" s="167"/>
      <c r="D262" s="167"/>
      <c r="E262" s="167"/>
      <c r="F262" s="154">
        <f>SUM(Table159151921[[#This Row],[Fiscal Year 1 Cost]:[Fiscal Year 3 Cost]])</f>
        <v>0</v>
      </c>
    </row>
    <row r="263" spans="1:6" ht="18">
      <c r="A263" s="171" t="str">
        <f>'Operating Cost Categories'!A6</f>
        <v>Internet/Phones</v>
      </c>
      <c r="B263" s="171">
        <f>'Operating Cost Categories'!B6</f>
        <v>0</v>
      </c>
      <c r="C263" s="165"/>
      <c r="D263" s="165"/>
      <c r="E263" s="165"/>
      <c r="F263" s="154">
        <f>SUM(Table159151921[[#This Row],[Fiscal Year 1 Cost]:[Fiscal Year 3 Cost]])</f>
        <v>0</v>
      </c>
    </row>
    <row r="264" spans="1:6" ht="18">
      <c r="A264" s="172" t="str">
        <f>'Operating Cost Categories'!A7</f>
        <v>Office Supplies</v>
      </c>
      <c r="B264" s="172">
        <f>'Operating Cost Categories'!B7</f>
        <v>0</v>
      </c>
      <c r="C264" s="167"/>
      <c r="D264" s="167"/>
      <c r="E264" s="167"/>
      <c r="F264" s="154">
        <f>SUM(Table159151921[[#This Row],[Fiscal Year 1 Cost]:[Fiscal Year 3 Cost]])</f>
        <v>0</v>
      </c>
    </row>
    <row r="265" spans="1:6" ht="18">
      <c r="A265" s="171" t="str">
        <f>'Operating Cost Categories'!A8</f>
        <v>Transportation</v>
      </c>
      <c r="B265" s="171">
        <f>'Operating Cost Categories'!B8</f>
        <v>0</v>
      </c>
      <c r="C265" s="165"/>
      <c r="D265" s="165"/>
      <c r="E265" s="165"/>
      <c r="F265" s="154">
        <f>SUM(Table159151921[[#This Row],[Fiscal Year 1 Cost]:[Fiscal Year 3 Cost]])</f>
        <v>0</v>
      </c>
    </row>
    <row r="266" spans="1:6" ht="18">
      <c r="A266" s="172" t="str">
        <f>'Operating Cost Categories'!A9</f>
        <v>Consultants/Contracts</v>
      </c>
      <c r="B266" s="172">
        <f>'Operating Cost Categories'!B9</f>
        <v>0</v>
      </c>
      <c r="C266" s="167"/>
      <c r="D266" s="167"/>
      <c r="E266" s="167"/>
      <c r="F266" s="154">
        <f>SUM(Table159151921[[#This Row],[Fiscal Year 1 Cost]:[Fiscal Year 3 Cost]])</f>
        <v>0</v>
      </c>
    </row>
    <row r="267" spans="1:6" ht="18">
      <c r="A267" s="171" t="str">
        <f>'Operating Cost Categories'!A10</f>
        <v>A</v>
      </c>
      <c r="B267" s="171">
        <f>'Operating Cost Categories'!B10</f>
        <v>0</v>
      </c>
      <c r="C267" s="165"/>
      <c r="D267" s="165"/>
      <c r="E267" s="165"/>
      <c r="F267" s="154">
        <f>SUM(Table159151921[[#This Row],[Fiscal Year 1 Cost]:[Fiscal Year 3 Cost]])</f>
        <v>0</v>
      </c>
    </row>
    <row r="268" spans="1:6" ht="18">
      <c r="A268" s="172" t="str">
        <f>'Operating Cost Categories'!A11</f>
        <v>B</v>
      </c>
      <c r="B268" s="172">
        <f>'Operating Cost Categories'!B11</f>
        <v>0</v>
      </c>
      <c r="C268" s="167"/>
      <c r="D268" s="167"/>
      <c r="E268" s="167"/>
      <c r="F268" s="154">
        <f>SUM(Table159151921[[#This Row],[Fiscal Year 1 Cost]:[Fiscal Year 3 Cost]])</f>
        <v>0</v>
      </c>
    </row>
    <row r="269" spans="1:6" ht="18">
      <c r="A269" s="171" t="str">
        <f>'Operating Cost Categories'!A12</f>
        <v>C</v>
      </c>
      <c r="B269" s="171">
        <f>'Operating Cost Categories'!B12</f>
        <v>0</v>
      </c>
      <c r="C269" s="165"/>
      <c r="D269" s="165"/>
      <c r="E269" s="165"/>
      <c r="F269" s="154">
        <f>SUM(Table159151921[[#This Row],[Fiscal Year 1 Cost]:[Fiscal Year 3 Cost]])</f>
        <v>0</v>
      </c>
    </row>
    <row r="270" spans="1:6" ht="18">
      <c r="A270" s="172" t="str">
        <f>'Operating Cost Categories'!A13</f>
        <v>D</v>
      </c>
      <c r="B270" s="172">
        <f>'Operating Cost Categories'!B13</f>
        <v>0</v>
      </c>
      <c r="C270" s="167"/>
      <c r="D270" s="167"/>
      <c r="E270" s="167"/>
      <c r="F270" s="154">
        <f>SUM(Table159151921[[#This Row],[Fiscal Year 1 Cost]:[Fiscal Year 3 Cost]])</f>
        <v>0</v>
      </c>
    </row>
    <row r="271" spans="1:6" ht="18">
      <c r="A271" s="171" t="str">
        <f>'Operating Cost Categories'!A14</f>
        <v>E</v>
      </c>
      <c r="B271" s="171">
        <f>'Operating Cost Categories'!B14</f>
        <v>0</v>
      </c>
      <c r="C271" s="165"/>
      <c r="D271" s="165"/>
      <c r="E271" s="165"/>
      <c r="F271" s="154">
        <f>SUM(Table159151921[[#This Row],[Fiscal Year 1 Cost]:[Fiscal Year 3 Cost]])</f>
        <v>0</v>
      </c>
    </row>
    <row r="272" spans="1:6" ht="18">
      <c r="A272" s="170" t="s">
        <v>22</v>
      </c>
      <c r="B272" s="170"/>
      <c r="C272" s="154">
        <f>SUBTOTAL(9,C259:C271)</f>
        <v>0</v>
      </c>
      <c r="D272" s="154">
        <f>SUBTOTAL(9,D259:D271)</f>
        <v>0</v>
      </c>
      <c r="E272" s="154">
        <f>SUBTOTAL(9,E259:E271)</f>
        <v>0</v>
      </c>
      <c r="F272" s="154">
        <f>SUBTOTAL(9,F259:F271)</f>
        <v>0</v>
      </c>
    </row>
    <row r="273" spans="1:6" ht="17">
      <c r="A273" s="161"/>
      <c r="B273" s="161"/>
      <c r="C273" s="161"/>
      <c r="D273" s="161"/>
      <c r="E273" s="161"/>
      <c r="F273" s="161"/>
    </row>
    <row r="274" spans="1:6" ht="17">
      <c r="A274" s="239" t="str">
        <f>'Initiative Basics'!A19</f>
        <v>Q</v>
      </c>
      <c r="B274" s="239"/>
      <c r="C274" s="239"/>
      <c r="D274" s="239"/>
      <c r="E274" s="239"/>
      <c r="F274" s="239"/>
    </row>
    <row r="275" spans="1:6" ht="36">
      <c r="A275" s="162" t="s">
        <v>120</v>
      </c>
      <c r="B275" s="162" t="s">
        <v>121</v>
      </c>
      <c r="C275" s="163" t="s">
        <v>23</v>
      </c>
      <c r="D275" s="163" t="s">
        <v>24</v>
      </c>
      <c r="E275" s="163" t="s">
        <v>25</v>
      </c>
      <c r="F275" s="151" t="s">
        <v>16</v>
      </c>
    </row>
    <row r="276" spans="1:6" ht="18">
      <c r="A276" s="171" t="str">
        <f>'Operating Cost Categories'!A2</f>
        <v>Staff</v>
      </c>
      <c r="B276" s="171">
        <f>'Operating Cost Categories'!B2</f>
        <v>0</v>
      </c>
      <c r="C276" s="165"/>
      <c r="D276" s="165"/>
      <c r="E276" s="165"/>
      <c r="F276" s="154">
        <f>SUM(Table159151922[[#This Row],[Fiscal Year 1 Cost]:[Fiscal Year 3 Cost]])</f>
        <v>0</v>
      </c>
    </row>
    <row r="277" spans="1:6" ht="18">
      <c r="A277" s="172" t="str">
        <f>'Operating Cost Categories'!A3</f>
        <v>Insurance</v>
      </c>
      <c r="B277" s="172">
        <f>'Operating Cost Categories'!B3</f>
        <v>0</v>
      </c>
      <c r="C277" s="167"/>
      <c r="D277" s="167"/>
      <c r="E277" s="167"/>
      <c r="F277" s="154">
        <f>SUM(Table159151922[[#This Row],[Fiscal Year 1 Cost]:[Fiscal Year 3 Cost]])</f>
        <v>0</v>
      </c>
    </row>
    <row r="278" spans="1:6" ht="18">
      <c r="A278" s="171" t="str">
        <f>'Operating Cost Categories'!A4</f>
        <v>Rent</v>
      </c>
      <c r="B278" s="171">
        <f>'Operating Cost Categories'!B4</f>
        <v>0</v>
      </c>
      <c r="C278" s="165"/>
      <c r="D278" s="165"/>
      <c r="E278" s="165"/>
      <c r="F278" s="154">
        <f>SUM(Table159151922[[#This Row],[Fiscal Year 1 Cost]:[Fiscal Year 3 Cost]])</f>
        <v>0</v>
      </c>
    </row>
    <row r="279" spans="1:6" ht="18">
      <c r="A279" s="172" t="str">
        <f>'Operating Cost Categories'!A5</f>
        <v>Utilities</v>
      </c>
      <c r="B279" s="172">
        <f>'Operating Cost Categories'!B5</f>
        <v>0</v>
      </c>
      <c r="C279" s="167"/>
      <c r="D279" s="167"/>
      <c r="E279" s="167"/>
      <c r="F279" s="154">
        <f>SUM(Table159151922[[#This Row],[Fiscal Year 1 Cost]:[Fiscal Year 3 Cost]])</f>
        <v>0</v>
      </c>
    </row>
    <row r="280" spans="1:6" ht="18">
      <c r="A280" s="171" t="str">
        <f>'Operating Cost Categories'!A6</f>
        <v>Internet/Phones</v>
      </c>
      <c r="B280" s="171">
        <f>'Operating Cost Categories'!B6</f>
        <v>0</v>
      </c>
      <c r="C280" s="165"/>
      <c r="D280" s="165"/>
      <c r="E280" s="165"/>
      <c r="F280" s="154">
        <f>SUM(Table159151922[[#This Row],[Fiscal Year 1 Cost]:[Fiscal Year 3 Cost]])</f>
        <v>0</v>
      </c>
    </row>
    <row r="281" spans="1:6" ht="18">
      <c r="A281" s="172" t="str">
        <f>'Operating Cost Categories'!A7</f>
        <v>Office Supplies</v>
      </c>
      <c r="B281" s="172">
        <f>'Operating Cost Categories'!B7</f>
        <v>0</v>
      </c>
      <c r="C281" s="167"/>
      <c r="D281" s="167"/>
      <c r="E281" s="167"/>
      <c r="F281" s="154">
        <f>SUM(Table159151922[[#This Row],[Fiscal Year 1 Cost]:[Fiscal Year 3 Cost]])</f>
        <v>0</v>
      </c>
    </row>
    <row r="282" spans="1:6" ht="18">
      <c r="A282" s="171" t="str">
        <f>'Operating Cost Categories'!A8</f>
        <v>Transportation</v>
      </c>
      <c r="B282" s="171">
        <f>'Operating Cost Categories'!B8</f>
        <v>0</v>
      </c>
      <c r="C282" s="165"/>
      <c r="D282" s="165"/>
      <c r="E282" s="165"/>
      <c r="F282" s="154">
        <f>SUM(Table159151922[[#This Row],[Fiscal Year 1 Cost]:[Fiscal Year 3 Cost]])</f>
        <v>0</v>
      </c>
    </row>
    <row r="283" spans="1:6" ht="18">
      <c r="A283" s="172" t="str">
        <f>'Operating Cost Categories'!A9</f>
        <v>Consultants/Contracts</v>
      </c>
      <c r="B283" s="172">
        <f>'Operating Cost Categories'!B9</f>
        <v>0</v>
      </c>
      <c r="C283" s="167"/>
      <c r="D283" s="167"/>
      <c r="E283" s="167"/>
      <c r="F283" s="154">
        <f>SUM(Table159151922[[#This Row],[Fiscal Year 1 Cost]:[Fiscal Year 3 Cost]])</f>
        <v>0</v>
      </c>
    </row>
    <row r="284" spans="1:6" ht="18">
      <c r="A284" s="171" t="str">
        <f>'Operating Cost Categories'!A10</f>
        <v>A</v>
      </c>
      <c r="B284" s="171">
        <f>'Operating Cost Categories'!B10</f>
        <v>0</v>
      </c>
      <c r="C284" s="165"/>
      <c r="D284" s="165"/>
      <c r="E284" s="165"/>
      <c r="F284" s="154">
        <f>SUM(Table159151922[[#This Row],[Fiscal Year 1 Cost]:[Fiscal Year 3 Cost]])</f>
        <v>0</v>
      </c>
    </row>
    <row r="285" spans="1:6" ht="18">
      <c r="A285" s="172" t="str">
        <f>'Operating Cost Categories'!A11</f>
        <v>B</v>
      </c>
      <c r="B285" s="172">
        <f>'Operating Cost Categories'!B11</f>
        <v>0</v>
      </c>
      <c r="C285" s="167"/>
      <c r="D285" s="167"/>
      <c r="E285" s="167"/>
      <c r="F285" s="154">
        <f>SUM(Table159151922[[#This Row],[Fiscal Year 1 Cost]:[Fiscal Year 3 Cost]])</f>
        <v>0</v>
      </c>
    </row>
    <row r="286" spans="1:6" ht="18">
      <c r="A286" s="171" t="str">
        <f>'Operating Cost Categories'!A12</f>
        <v>C</v>
      </c>
      <c r="B286" s="171">
        <f>'Operating Cost Categories'!B12</f>
        <v>0</v>
      </c>
      <c r="C286" s="165"/>
      <c r="D286" s="165"/>
      <c r="E286" s="165"/>
      <c r="F286" s="154">
        <f>SUM(Table159151922[[#This Row],[Fiscal Year 1 Cost]:[Fiscal Year 3 Cost]])</f>
        <v>0</v>
      </c>
    </row>
    <row r="287" spans="1:6" ht="18">
      <c r="A287" s="172" t="str">
        <f>'Operating Cost Categories'!A13</f>
        <v>D</v>
      </c>
      <c r="B287" s="172">
        <f>'Operating Cost Categories'!B13</f>
        <v>0</v>
      </c>
      <c r="C287" s="167"/>
      <c r="D287" s="167"/>
      <c r="E287" s="167"/>
      <c r="F287" s="154">
        <f>SUM(Table159151922[[#This Row],[Fiscal Year 1 Cost]:[Fiscal Year 3 Cost]])</f>
        <v>0</v>
      </c>
    </row>
    <row r="288" spans="1:6" ht="18">
      <c r="A288" s="171" t="str">
        <f>'Operating Cost Categories'!A14</f>
        <v>E</v>
      </c>
      <c r="B288" s="171">
        <f>'Operating Cost Categories'!B14</f>
        <v>0</v>
      </c>
      <c r="C288" s="165"/>
      <c r="D288" s="165"/>
      <c r="E288" s="165"/>
      <c r="F288" s="154">
        <f>SUM(Table159151922[[#This Row],[Fiscal Year 1 Cost]:[Fiscal Year 3 Cost]])</f>
        <v>0</v>
      </c>
    </row>
    <row r="289" spans="1:6" ht="18">
      <c r="A289" s="170" t="s">
        <v>22</v>
      </c>
      <c r="B289" s="170"/>
      <c r="C289" s="154">
        <f>SUBTOTAL(9,C276:C288)</f>
        <v>0</v>
      </c>
      <c r="D289" s="154">
        <f>SUBTOTAL(9,D276:D288)</f>
        <v>0</v>
      </c>
      <c r="E289" s="154">
        <f>SUBTOTAL(9,E276:E288)</f>
        <v>0</v>
      </c>
      <c r="F289" s="154">
        <f>SUBTOTAL(9,F276:F288)</f>
        <v>0</v>
      </c>
    </row>
    <row r="290" spans="1:6" ht="17">
      <c r="A290" s="161"/>
      <c r="B290" s="161"/>
      <c r="C290" s="161"/>
      <c r="D290" s="161"/>
      <c r="E290" s="161"/>
      <c r="F290" s="161"/>
    </row>
    <row r="291" spans="1:6" ht="17">
      <c r="A291" s="239" t="str">
        <f>'Initiative Basics'!A20</f>
        <v>R</v>
      </c>
      <c r="B291" s="239"/>
      <c r="C291" s="239"/>
      <c r="D291" s="239"/>
      <c r="E291" s="239"/>
      <c r="F291" s="239"/>
    </row>
    <row r="292" spans="1:6" ht="36">
      <c r="A292" s="162" t="s">
        <v>120</v>
      </c>
      <c r="B292" s="162" t="s">
        <v>121</v>
      </c>
      <c r="C292" s="163" t="s">
        <v>23</v>
      </c>
      <c r="D292" s="163" t="s">
        <v>24</v>
      </c>
      <c r="E292" s="163" t="s">
        <v>25</v>
      </c>
      <c r="F292" s="151" t="s">
        <v>16</v>
      </c>
    </row>
    <row r="293" spans="1:6" ht="18">
      <c r="A293" s="171" t="str">
        <f>'Operating Cost Categories'!A2</f>
        <v>Staff</v>
      </c>
      <c r="B293" s="171">
        <f>'Operating Cost Categories'!B2</f>
        <v>0</v>
      </c>
      <c r="C293" s="165"/>
      <c r="D293" s="165"/>
      <c r="E293" s="165"/>
      <c r="F293" s="154">
        <f>SUM(Table159151923[[#This Row],[Fiscal Year 1 Cost]:[Fiscal Year 3 Cost]])</f>
        <v>0</v>
      </c>
    </row>
    <row r="294" spans="1:6" ht="18">
      <c r="A294" s="172" t="str">
        <f>'Operating Cost Categories'!A3</f>
        <v>Insurance</v>
      </c>
      <c r="B294" s="172">
        <f>'Operating Cost Categories'!B3</f>
        <v>0</v>
      </c>
      <c r="C294" s="167"/>
      <c r="D294" s="167"/>
      <c r="E294" s="167"/>
      <c r="F294" s="154">
        <f>SUM(Table159151923[[#This Row],[Fiscal Year 1 Cost]:[Fiscal Year 3 Cost]])</f>
        <v>0</v>
      </c>
    </row>
    <row r="295" spans="1:6" ht="18">
      <c r="A295" s="171" t="str">
        <f>'Operating Cost Categories'!A4</f>
        <v>Rent</v>
      </c>
      <c r="B295" s="171">
        <f>'Operating Cost Categories'!B4</f>
        <v>0</v>
      </c>
      <c r="C295" s="165"/>
      <c r="D295" s="165"/>
      <c r="E295" s="165"/>
      <c r="F295" s="154">
        <f>SUM(Table159151923[[#This Row],[Fiscal Year 1 Cost]:[Fiscal Year 3 Cost]])</f>
        <v>0</v>
      </c>
    </row>
    <row r="296" spans="1:6" ht="18">
      <c r="A296" s="172" t="str">
        <f>'Operating Cost Categories'!A5</f>
        <v>Utilities</v>
      </c>
      <c r="B296" s="172">
        <f>'Operating Cost Categories'!B5</f>
        <v>0</v>
      </c>
      <c r="C296" s="167"/>
      <c r="D296" s="167"/>
      <c r="E296" s="167"/>
      <c r="F296" s="154">
        <f>SUM(Table159151923[[#This Row],[Fiscal Year 1 Cost]:[Fiscal Year 3 Cost]])</f>
        <v>0</v>
      </c>
    </row>
    <row r="297" spans="1:6" ht="18">
      <c r="A297" s="171" t="str">
        <f>'Operating Cost Categories'!A6</f>
        <v>Internet/Phones</v>
      </c>
      <c r="B297" s="171">
        <f>'Operating Cost Categories'!B6</f>
        <v>0</v>
      </c>
      <c r="C297" s="165"/>
      <c r="D297" s="165"/>
      <c r="E297" s="165"/>
      <c r="F297" s="154">
        <f>SUM(Table159151923[[#This Row],[Fiscal Year 1 Cost]:[Fiscal Year 3 Cost]])</f>
        <v>0</v>
      </c>
    </row>
    <row r="298" spans="1:6" ht="18">
      <c r="A298" s="172" t="str">
        <f>'Operating Cost Categories'!A7</f>
        <v>Office Supplies</v>
      </c>
      <c r="B298" s="172">
        <f>'Operating Cost Categories'!B7</f>
        <v>0</v>
      </c>
      <c r="C298" s="167"/>
      <c r="D298" s="167"/>
      <c r="E298" s="167"/>
      <c r="F298" s="154">
        <f>SUM(Table159151923[[#This Row],[Fiscal Year 1 Cost]:[Fiscal Year 3 Cost]])</f>
        <v>0</v>
      </c>
    </row>
    <row r="299" spans="1:6" ht="18">
      <c r="A299" s="171" t="str">
        <f>'Operating Cost Categories'!A8</f>
        <v>Transportation</v>
      </c>
      <c r="B299" s="171">
        <f>'Operating Cost Categories'!B8</f>
        <v>0</v>
      </c>
      <c r="C299" s="165"/>
      <c r="D299" s="165"/>
      <c r="E299" s="165"/>
      <c r="F299" s="154">
        <f>SUM(Table159151923[[#This Row],[Fiscal Year 1 Cost]:[Fiscal Year 3 Cost]])</f>
        <v>0</v>
      </c>
    </row>
    <row r="300" spans="1:6" ht="18">
      <c r="A300" s="172" t="str">
        <f>'Operating Cost Categories'!A9</f>
        <v>Consultants/Contracts</v>
      </c>
      <c r="B300" s="172">
        <f>'Operating Cost Categories'!B9</f>
        <v>0</v>
      </c>
      <c r="C300" s="167"/>
      <c r="D300" s="167"/>
      <c r="E300" s="167"/>
      <c r="F300" s="154">
        <f>SUM(Table159151923[[#This Row],[Fiscal Year 1 Cost]:[Fiscal Year 3 Cost]])</f>
        <v>0</v>
      </c>
    </row>
    <row r="301" spans="1:6" ht="18">
      <c r="A301" s="171" t="str">
        <f>'Operating Cost Categories'!A10</f>
        <v>A</v>
      </c>
      <c r="B301" s="171">
        <f>'Operating Cost Categories'!B10</f>
        <v>0</v>
      </c>
      <c r="C301" s="165"/>
      <c r="D301" s="165"/>
      <c r="E301" s="165"/>
      <c r="F301" s="154">
        <f>SUM(Table159151923[[#This Row],[Fiscal Year 1 Cost]:[Fiscal Year 3 Cost]])</f>
        <v>0</v>
      </c>
    </row>
    <row r="302" spans="1:6" ht="18">
      <c r="A302" s="172" t="str">
        <f>'Operating Cost Categories'!A11</f>
        <v>B</v>
      </c>
      <c r="B302" s="172">
        <f>'Operating Cost Categories'!B11</f>
        <v>0</v>
      </c>
      <c r="C302" s="167"/>
      <c r="D302" s="167"/>
      <c r="E302" s="167"/>
      <c r="F302" s="154">
        <f>SUM(Table159151923[[#This Row],[Fiscal Year 1 Cost]:[Fiscal Year 3 Cost]])</f>
        <v>0</v>
      </c>
    </row>
    <row r="303" spans="1:6" ht="18">
      <c r="A303" s="171" t="str">
        <f>'Operating Cost Categories'!A12</f>
        <v>C</v>
      </c>
      <c r="B303" s="171">
        <f>'Operating Cost Categories'!B12</f>
        <v>0</v>
      </c>
      <c r="C303" s="165"/>
      <c r="D303" s="165"/>
      <c r="E303" s="165"/>
      <c r="F303" s="154">
        <f>SUM(Table159151923[[#This Row],[Fiscal Year 1 Cost]:[Fiscal Year 3 Cost]])</f>
        <v>0</v>
      </c>
    </row>
    <row r="304" spans="1:6" ht="18">
      <c r="A304" s="172" t="str">
        <f>'Operating Cost Categories'!A13</f>
        <v>D</v>
      </c>
      <c r="B304" s="172">
        <f>'Operating Cost Categories'!B13</f>
        <v>0</v>
      </c>
      <c r="C304" s="167"/>
      <c r="D304" s="167"/>
      <c r="E304" s="167"/>
      <c r="F304" s="154">
        <f>SUM(Table159151923[[#This Row],[Fiscal Year 1 Cost]:[Fiscal Year 3 Cost]])</f>
        <v>0</v>
      </c>
    </row>
    <row r="305" spans="1:6" ht="18">
      <c r="A305" s="171" t="str">
        <f>'Operating Cost Categories'!A14</f>
        <v>E</v>
      </c>
      <c r="B305" s="171">
        <f>'Operating Cost Categories'!B14</f>
        <v>0</v>
      </c>
      <c r="C305" s="165"/>
      <c r="D305" s="165"/>
      <c r="E305" s="165"/>
      <c r="F305" s="154">
        <f>SUM(Table159151923[[#This Row],[Fiscal Year 1 Cost]:[Fiscal Year 3 Cost]])</f>
        <v>0</v>
      </c>
    </row>
    <row r="306" spans="1:6" ht="18">
      <c r="A306" s="170" t="s">
        <v>22</v>
      </c>
      <c r="B306" s="170"/>
      <c r="C306" s="154">
        <f>SUBTOTAL(9,C293:C305)</f>
        <v>0</v>
      </c>
      <c r="D306" s="154">
        <f>SUBTOTAL(9,D293:D305)</f>
        <v>0</v>
      </c>
      <c r="E306" s="154">
        <f>SUBTOTAL(9,E293:E305)</f>
        <v>0</v>
      </c>
      <c r="F306" s="154">
        <f>SUBTOTAL(9,F293:F305)</f>
        <v>0</v>
      </c>
    </row>
    <row r="307" spans="1:6" ht="17">
      <c r="A307" s="161"/>
      <c r="B307" s="161"/>
      <c r="C307" s="161"/>
      <c r="D307" s="161"/>
      <c r="E307" s="161"/>
      <c r="F307" s="161"/>
    </row>
    <row r="308" spans="1:6" ht="17">
      <c r="A308" s="239" t="str">
        <f>'Initiative Basics'!A21</f>
        <v>S</v>
      </c>
      <c r="B308" s="239"/>
      <c r="C308" s="239"/>
      <c r="D308" s="239"/>
      <c r="E308" s="239"/>
      <c r="F308" s="239"/>
    </row>
    <row r="309" spans="1:6" ht="36">
      <c r="A309" s="162" t="s">
        <v>120</v>
      </c>
      <c r="B309" s="162" t="s">
        <v>121</v>
      </c>
      <c r="C309" s="163" t="s">
        <v>23</v>
      </c>
      <c r="D309" s="163" t="s">
        <v>24</v>
      </c>
      <c r="E309" s="163" t="s">
        <v>25</v>
      </c>
      <c r="F309" s="151" t="s">
        <v>16</v>
      </c>
    </row>
    <row r="310" spans="1:6" ht="18">
      <c r="A310" s="171" t="str">
        <f>'Operating Cost Categories'!A2</f>
        <v>Staff</v>
      </c>
      <c r="B310" s="171">
        <f>'Operating Cost Categories'!B2</f>
        <v>0</v>
      </c>
      <c r="C310" s="165"/>
      <c r="D310" s="165"/>
      <c r="E310" s="165"/>
      <c r="F310" s="154">
        <f>SUM(Table159151924[[#This Row],[Fiscal Year 1 Cost]:[Fiscal Year 3 Cost]])</f>
        <v>0</v>
      </c>
    </row>
    <row r="311" spans="1:6" ht="18">
      <c r="A311" s="172" t="str">
        <f>'Operating Cost Categories'!A3</f>
        <v>Insurance</v>
      </c>
      <c r="B311" s="172">
        <f>'Operating Cost Categories'!B3</f>
        <v>0</v>
      </c>
      <c r="C311" s="167"/>
      <c r="D311" s="167"/>
      <c r="E311" s="167"/>
      <c r="F311" s="154">
        <f>SUM(Table159151924[[#This Row],[Fiscal Year 1 Cost]:[Fiscal Year 3 Cost]])</f>
        <v>0</v>
      </c>
    </row>
    <row r="312" spans="1:6" ht="18">
      <c r="A312" s="171" t="str">
        <f>'Operating Cost Categories'!A4</f>
        <v>Rent</v>
      </c>
      <c r="B312" s="171">
        <f>'Operating Cost Categories'!B4</f>
        <v>0</v>
      </c>
      <c r="C312" s="165"/>
      <c r="D312" s="165"/>
      <c r="E312" s="165"/>
      <c r="F312" s="154">
        <f>SUM(Table159151924[[#This Row],[Fiscal Year 1 Cost]:[Fiscal Year 3 Cost]])</f>
        <v>0</v>
      </c>
    </row>
    <row r="313" spans="1:6" ht="18">
      <c r="A313" s="172" t="str">
        <f>'Operating Cost Categories'!A5</f>
        <v>Utilities</v>
      </c>
      <c r="B313" s="172">
        <f>'Operating Cost Categories'!B5</f>
        <v>0</v>
      </c>
      <c r="C313" s="167"/>
      <c r="D313" s="167"/>
      <c r="E313" s="167"/>
      <c r="F313" s="154">
        <f>SUM(Table159151924[[#This Row],[Fiscal Year 1 Cost]:[Fiscal Year 3 Cost]])</f>
        <v>0</v>
      </c>
    </row>
    <row r="314" spans="1:6" ht="18">
      <c r="A314" s="171" t="str">
        <f>'Operating Cost Categories'!A6</f>
        <v>Internet/Phones</v>
      </c>
      <c r="B314" s="171">
        <f>'Operating Cost Categories'!B6</f>
        <v>0</v>
      </c>
      <c r="C314" s="165"/>
      <c r="D314" s="165"/>
      <c r="E314" s="165"/>
      <c r="F314" s="154">
        <f>SUM(Table159151924[[#This Row],[Fiscal Year 1 Cost]:[Fiscal Year 3 Cost]])</f>
        <v>0</v>
      </c>
    </row>
    <row r="315" spans="1:6" ht="18">
      <c r="A315" s="172" t="str">
        <f>'Operating Cost Categories'!A7</f>
        <v>Office Supplies</v>
      </c>
      <c r="B315" s="172">
        <f>'Operating Cost Categories'!B7</f>
        <v>0</v>
      </c>
      <c r="C315" s="167"/>
      <c r="D315" s="167"/>
      <c r="E315" s="167"/>
      <c r="F315" s="154">
        <f>SUM(Table159151924[[#This Row],[Fiscal Year 1 Cost]:[Fiscal Year 3 Cost]])</f>
        <v>0</v>
      </c>
    </row>
    <row r="316" spans="1:6" ht="18">
      <c r="A316" s="171" t="str">
        <f>'Operating Cost Categories'!A8</f>
        <v>Transportation</v>
      </c>
      <c r="B316" s="171">
        <f>'Operating Cost Categories'!B8</f>
        <v>0</v>
      </c>
      <c r="C316" s="165"/>
      <c r="D316" s="165"/>
      <c r="E316" s="165"/>
      <c r="F316" s="154">
        <f>SUM(Table159151924[[#This Row],[Fiscal Year 1 Cost]:[Fiscal Year 3 Cost]])</f>
        <v>0</v>
      </c>
    </row>
    <row r="317" spans="1:6" ht="18">
      <c r="A317" s="172" t="str">
        <f>'Operating Cost Categories'!A9</f>
        <v>Consultants/Contracts</v>
      </c>
      <c r="B317" s="172">
        <f>'Operating Cost Categories'!B9</f>
        <v>0</v>
      </c>
      <c r="C317" s="167"/>
      <c r="D317" s="167"/>
      <c r="E317" s="167"/>
      <c r="F317" s="154">
        <f>SUM(Table159151924[[#This Row],[Fiscal Year 1 Cost]:[Fiscal Year 3 Cost]])</f>
        <v>0</v>
      </c>
    </row>
    <row r="318" spans="1:6" ht="18">
      <c r="A318" s="171" t="str">
        <f>'Operating Cost Categories'!A10</f>
        <v>A</v>
      </c>
      <c r="B318" s="171">
        <f>'Operating Cost Categories'!B10</f>
        <v>0</v>
      </c>
      <c r="C318" s="165"/>
      <c r="D318" s="165"/>
      <c r="E318" s="165"/>
      <c r="F318" s="154">
        <f>SUM(Table159151924[[#This Row],[Fiscal Year 1 Cost]:[Fiscal Year 3 Cost]])</f>
        <v>0</v>
      </c>
    </row>
    <row r="319" spans="1:6" ht="18">
      <c r="A319" s="172" t="str">
        <f>'Operating Cost Categories'!A11</f>
        <v>B</v>
      </c>
      <c r="B319" s="172">
        <f>'Operating Cost Categories'!B11</f>
        <v>0</v>
      </c>
      <c r="C319" s="167"/>
      <c r="D319" s="167"/>
      <c r="E319" s="167"/>
      <c r="F319" s="154">
        <f>SUM(Table159151924[[#This Row],[Fiscal Year 1 Cost]:[Fiscal Year 3 Cost]])</f>
        <v>0</v>
      </c>
    </row>
    <row r="320" spans="1:6" ht="18">
      <c r="A320" s="171" t="str">
        <f>'Operating Cost Categories'!A12</f>
        <v>C</v>
      </c>
      <c r="B320" s="171">
        <f>'Operating Cost Categories'!B12</f>
        <v>0</v>
      </c>
      <c r="C320" s="165"/>
      <c r="D320" s="165"/>
      <c r="E320" s="165"/>
      <c r="F320" s="154">
        <f>SUM(Table159151924[[#This Row],[Fiscal Year 1 Cost]:[Fiscal Year 3 Cost]])</f>
        <v>0</v>
      </c>
    </row>
    <row r="321" spans="1:6" ht="18">
      <c r="A321" s="172" t="str">
        <f>'Operating Cost Categories'!A13</f>
        <v>D</v>
      </c>
      <c r="B321" s="172">
        <f>'Operating Cost Categories'!B13</f>
        <v>0</v>
      </c>
      <c r="C321" s="167"/>
      <c r="D321" s="167"/>
      <c r="E321" s="167"/>
      <c r="F321" s="154">
        <f>SUM(Table159151924[[#This Row],[Fiscal Year 1 Cost]:[Fiscal Year 3 Cost]])</f>
        <v>0</v>
      </c>
    </row>
    <row r="322" spans="1:6" ht="18">
      <c r="A322" s="171" t="str">
        <f>'Operating Cost Categories'!A14</f>
        <v>E</v>
      </c>
      <c r="B322" s="171">
        <f>'Operating Cost Categories'!B14</f>
        <v>0</v>
      </c>
      <c r="C322" s="165"/>
      <c r="D322" s="165"/>
      <c r="E322" s="165"/>
      <c r="F322" s="154">
        <f>SUM(Table159151924[[#This Row],[Fiscal Year 1 Cost]:[Fiscal Year 3 Cost]])</f>
        <v>0</v>
      </c>
    </row>
    <row r="323" spans="1:6" ht="18">
      <c r="A323" s="170" t="s">
        <v>22</v>
      </c>
      <c r="B323" s="170"/>
      <c r="C323" s="154">
        <f>SUBTOTAL(9,C310:C322)</f>
        <v>0</v>
      </c>
      <c r="D323" s="154">
        <f>SUBTOTAL(9,D310:D322)</f>
        <v>0</v>
      </c>
      <c r="E323" s="154">
        <f>SUBTOTAL(9,E310:E322)</f>
        <v>0</v>
      </c>
      <c r="F323" s="154">
        <f>SUBTOTAL(9,F310:F322)</f>
        <v>0</v>
      </c>
    </row>
    <row r="324" spans="1:6" ht="17">
      <c r="A324" s="161"/>
      <c r="B324" s="161"/>
      <c r="C324" s="161"/>
      <c r="D324" s="161"/>
      <c r="E324" s="161"/>
      <c r="F324" s="161"/>
    </row>
    <row r="325" spans="1:6" ht="17">
      <c r="A325" s="239" t="str">
        <f>'Initiative Basics'!A22</f>
        <v>T</v>
      </c>
      <c r="B325" s="239"/>
      <c r="C325" s="239"/>
      <c r="D325" s="239"/>
      <c r="E325" s="239"/>
      <c r="F325" s="239"/>
    </row>
    <row r="326" spans="1:6" ht="36">
      <c r="A326" s="162" t="s">
        <v>120</v>
      </c>
      <c r="B326" s="162" t="s">
        <v>121</v>
      </c>
      <c r="C326" s="163" t="s">
        <v>23</v>
      </c>
      <c r="D326" s="163" t="s">
        <v>24</v>
      </c>
      <c r="E326" s="163" t="s">
        <v>25</v>
      </c>
      <c r="F326" s="151" t="s">
        <v>16</v>
      </c>
    </row>
    <row r="327" spans="1:6" ht="18">
      <c r="A327" s="171" t="str">
        <f>'Operating Cost Categories'!A2</f>
        <v>Staff</v>
      </c>
      <c r="B327" s="171">
        <f>'Operating Cost Categories'!B2</f>
        <v>0</v>
      </c>
      <c r="C327" s="165"/>
      <c r="D327" s="165"/>
      <c r="E327" s="165"/>
      <c r="F327" s="154">
        <f>SUM(Table159151925[[#This Row],[Fiscal Year 1 Cost]:[Fiscal Year 3 Cost]])</f>
        <v>0</v>
      </c>
    </row>
    <row r="328" spans="1:6" ht="18">
      <c r="A328" s="172" t="str">
        <f>'Operating Cost Categories'!A3</f>
        <v>Insurance</v>
      </c>
      <c r="B328" s="172">
        <f>'Operating Cost Categories'!B3</f>
        <v>0</v>
      </c>
      <c r="C328" s="167"/>
      <c r="D328" s="167"/>
      <c r="E328" s="167"/>
      <c r="F328" s="154">
        <f>SUM(Table159151925[[#This Row],[Fiscal Year 1 Cost]:[Fiscal Year 3 Cost]])</f>
        <v>0</v>
      </c>
    </row>
    <row r="329" spans="1:6" ht="18">
      <c r="A329" s="171" t="str">
        <f>'Operating Cost Categories'!A4</f>
        <v>Rent</v>
      </c>
      <c r="B329" s="171">
        <f>'Operating Cost Categories'!B4</f>
        <v>0</v>
      </c>
      <c r="C329" s="165"/>
      <c r="D329" s="165"/>
      <c r="E329" s="165"/>
      <c r="F329" s="154">
        <f>SUM(Table159151925[[#This Row],[Fiscal Year 1 Cost]:[Fiscal Year 3 Cost]])</f>
        <v>0</v>
      </c>
    </row>
    <row r="330" spans="1:6" ht="18">
      <c r="A330" s="172" t="str">
        <f>'Operating Cost Categories'!A5</f>
        <v>Utilities</v>
      </c>
      <c r="B330" s="172">
        <f>'Operating Cost Categories'!B5</f>
        <v>0</v>
      </c>
      <c r="C330" s="167"/>
      <c r="D330" s="167"/>
      <c r="E330" s="167"/>
      <c r="F330" s="154">
        <f>SUM(Table159151925[[#This Row],[Fiscal Year 1 Cost]:[Fiscal Year 3 Cost]])</f>
        <v>0</v>
      </c>
    </row>
    <row r="331" spans="1:6" ht="18">
      <c r="A331" s="171" t="str">
        <f>'Operating Cost Categories'!A6</f>
        <v>Internet/Phones</v>
      </c>
      <c r="B331" s="171">
        <f>'Operating Cost Categories'!B6</f>
        <v>0</v>
      </c>
      <c r="C331" s="165"/>
      <c r="D331" s="165"/>
      <c r="E331" s="165"/>
      <c r="F331" s="154">
        <f>SUM(Table159151925[[#This Row],[Fiscal Year 1 Cost]:[Fiscal Year 3 Cost]])</f>
        <v>0</v>
      </c>
    </row>
    <row r="332" spans="1:6" ht="18">
      <c r="A332" s="172" t="str">
        <f>'Operating Cost Categories'!A7</f>
        <v>Office Supplies</v>
      </c>
      <c r="B332" s="172">
        <f>'Operating Cost Categories'!B7</f>
        <v>0</v>
      </c>
      <c r="C332" s="167"/>
      <c r="D332" s="167"/>
      <c r="E332" s="167"/>
      <c r="F332" s="154">
        <f>SUM(Table159151925[[#This Row],[Fiscal Year 1 Cost]:[Fiscal Year 3 Cost]])</f>
        <v>0</v>
      </c>
    </row>
    <row r="333" spans="1:6" ht="18">
      <c r="A333" s="171" t="str">
        <f>'Operating Cost Categories'!A8</f>
        <v>Transportation</v>
      </c>
      <c r="B333" s="171">
        <f>'Operating Cost Categories'!B8</f>
        <v>0</v>
      </c>
      <c r="C333" s="165"/>
      <c r="D333" s="165"/>
      <c r="E333" s="165"/>
      <c r="F333" s="154">
        <f>SUM(Table159151925[[#This Row],[Fiscal Year 1 Cost]:[Fiscal Year 3 Cost]])</f>
        <v>0</v>
      </c>
    </row>
    <row r="334" spans="1:6" ht="18">
      <c r="A334" s="172" t="str">
        <f>'Operating Cost Categories'!A9</f>
        <v>Consultants/Contracts</v>
      </c>
      <c r="B334" s="172">
        <f>'Operating Cost Categories'!B9</f>
        <v>0</v>
      </c>
      <c r="C334" s="167"/>
      <c r="D334" s="167"/>
      <c r="E334" s="167"/>
      <c r="F334" s="154">
        <f>SUM(Table159151925[[#This Row],[Fiscal Year 1 Cost]:[Fiscal Year 3 Cost]])</f>
        <v>0</v>
      </c>
    </row>
    <row r="335" spans="1:6" ht="18">
      <c r="A335" s="171" t="str">
        <f>'Operating Cost Categories'!A10</f>
        <v>A</v>
      </c>
      <c r="B335" s="171">
        <f>'Operating Cost Categories'!B10</f>
        <v>0</v>
      </c>
      <c r="C335" s="165"/>
      <c r="D335" s="165"/>
      <c r="E335" s="165"/>
      <c r="F335" s="154">
        <f>SUM(Table159151925[[#This Row],[Fiscal Year 1 Cost]:[Fiscal Year 3 Cost]])</f>
        <v>0</v>
      </c>
    </row>
    <row r="336" spans="1:6" ht="18">
      <c r="A336" s="172" t="str">
        <f>'Operating Cost Categories'!A11</f>
        <v>B</v>
      </c>
      <c r="B336" s="172">
        <f>'Operating Cost Categories'!B11</f>
        <v>0</v>
      </c>
      <c r="C336" s="167"/>
      <c r="D336" s="167"/>
      <c r="E336" s="167"/>
      <c r="F336" s="154">
        <f>SUM(Table159151925[[#This Row],[Fiscal Year 1 Cost]:[Fiscal Year 3 Cost]])</f>
        <v>0</v>
      </c>
    </row>
    <row r="337" spans="1:6" ht="18">
      <c r="A337" s="171" t="str">
        <f>'Operating Cost Categories'!A12</f>
        <v>C</v>
      </c>
      <c r="B337" s="171">
        <f>'Operating Cost Categories'!B12</f>
        <v>0</v>
      </c>
      <c r="C337" s="165"/>
      <c r="D337" s="165"/>
      <c r="E337" s="165"/>
      <c r="F337" s="154">
        <f>SUM(Table159151925[[#This Row],[Fiscal Year 1 Cost]:[Fiscal Year 3 Cost]])</f>
        <v>0</v>
      </c>
    </row>
    <row r="338" spans="1:6" ht="18">
      <c r="A338" s="172" t="str">
        <f>'Operating Cost Categories'!A13</f>
        <v>D</v>
      </c>
      <c r="B338" s="172">
        <f>'Operating Cost Categories'!B13</f>
        <v>0</v>
      </c>
      <c r="C338" s="167"/>
      <c r="D338" s="167"/>
      <c r="E338" s="167"/>
      <c r="F338" s="154">
        <f>SUM(Table159151925[[#This Row],[Fiscal Year 1 Cost]:[Fiscal Year 3 Cost]])</f>
        <v>0</v>
      </c>
    </row>
    <row r="339" spans="1:6" ht="18">
      <c r="A339" s="171" t="str">
        <f>'Operating Cost Categories'!A14</f>
        <v>E</v>
      </c>
      <c r="B339" s="171">
        <f>'Operating Cost Categories'!B14</f>
        <v>0</v>
      </c>
      <c r="C339" s="165"/>
      <c r="D339" s="165"/>
      <c r="E339" s="165"/>
      <c r="F339" s="154">
        <f>SUM(Table159151925[[#This Row],[Fiscal Year 1 Cost]:[Fiscal Year 3 Cost]])</f>
        <v>0</v>
      </c>
    </row>
    <row r="340" spans="1:6" ht="18">
      <c r="A340" s="170" t="s">
        <v>22</v>
      </c>
      <c r="B340" s="170"/>
      <c r="C340" s="154">
        <f>SUBTOTAL(9,C327:C339)</f>
        <v>0</v>
      </c>
      <c r="D340" s="154">
        <f>SUBTOTAL(9,D327:D339)</f>
        <v>0</v>
      </c>
      <c r="E340" s="154">
        <f>SUBTOTAL(9,E327:E339)</f>
        <v>0</v>
      </c>
      <c r="F340" s="154">
        <f>SUBTOTAL(9,F327:F339)</f>
        <v>0</v>
      </c>
    </row>
    <row r="341" spans="1:6" ht="17">
      <c r="A341" s="161"/>
      <c r="B341" s="161"/>
      <c r="C341" s="161"/>
      <c r="D341" s="161"/>
      <c r="E341" s="161"/>
      <c r="F341" s="161"/>
    </row>
    <row r="342" spans="1:6" ht="17">
      <c r="A342" s="239" t="str">
        <f>'Initiative Basics'!A23</f>
        <v>U</v>
      </c>
      <c r="B342" s="239"/>
      <c r="C342" s="239"/>
      <c r="D342" s="239"/>
      <c r="E342" s="239"/>
      <c r="F342" s="239"/>
    </row>
    <row r="343" spans="1:6" ht="36">
      <c r="A343" s="162" t="s">
        <v>120</v>
      </c>
      <c r="B343" s="162" t="s">
        <v>121</v>
      </c>
      <c r="C343" s="163" t="s">
        <v>23</v>
      </c>
      <c r="D343" s="163" t="s">
        <v>24</v>
      </c>
      <c r="E343" s="163" t="s">
        <v>25</v>
      </c>
      <c r="F343" s="151" t="s">
        <v>16</v>
      </c>
    </row>
    <row r="344" spans="1:6" ht="18">
      <c r="A344" s="171" t="str">
        <f>'Operating Cost Categories'!A2</f>
        <v>Staff</v>
      </c>
      <c r="B344" s="171">
        <f>'Operating Cost Categories'!B2</f>
        <v>0</v>
      </c>
      <c r="C344" s="165"/>
      <c r="D344" s="165"/>
      <c r="E344" s="165"/>
      <c r="F344" s="154">
        <f>SUM(Table159151926[[#This Row],[Fiscal Year 1 Cost]:[Fiscal Year 3 Cost]])</f>
        <v>0</v>
      </c>
    </row>
    <row r="345" spans="1:6" ht="18">
      <c r="A345" s="172" t="str">
        <f>'Operating Cost Categories'!A3</f>
        <v>Insurance</v>
      </c>
      <c r="B345" s="172">
        <f>'Operating Cost Categories'!B3</f>
        <v>0</v>
      </c>
      <c r="C345" s="167"/>
      <c r="D345" s="167"/>
      <c r="E345" s="167"/>
      <c r="F345" s="154">
        <f>SUM(Table159151926[[#This Row],[Fiscal Year 1 Cost]:[Fiscal Year 3 Cost]])</f>
        <v>0</v>
      </c>
    </row>
    <row r="346" spans="1:6" ht="18">
      <c r="A346" s="171" t="str">
        <f>'Operating Cost Categories'!A4</f>
        <v>Rent</v>
      </c>
      <c r="B346" s="171">
        <f>'Operating Cost Categories'!B4</f>
        <v>0</v>
      </c>
      <c r="C346" s="165"/>
      <c r="D346" s="165"/>
      <c r="E346" s="165"/>
      <c r="F346" s="154">
        <f>SUM(Table159151926[[#This Row],[Fiscal Year 1 Cost]:[Fiscal Year 3 Cost]])</f>
        <v>0</v>
      </c>
    </row>
    <row r="347" spans="1:6" ht="18">
      <c r="A347" s="172" t="str">
        <f>'Operating Cost Categories'!A5</f>
        <v>Utilities</v>
      </c>
      <c r="B347" s="172">
        <f>'Operating Cost Categories'!B5</f>
        <v>0</v>
      </c>
      <c r="C347" s="167"/>
      <c r="D347" s="167"/>
      <c r="E347" s="167"/>
      <c r="F347" s="154">
        <f>SUM(Table159151926[[#This Row],[Fiscal Year 1 Cost]:[Fiscal Year 3 Cost]])</f>
        <v>0</v>
      </c>
    </row>
    <row r="348" spans="1:6" ht="18">
      <c r="A348" s="171" t="str">
        <f>'Operating Cost Categories'!A6</f>
        <v>Internet/Phones</v>
      </c>
      <c r="B348" s="171">
        <f>'Operating Cost Categories'!B6</f>
        <v>0</v>
      </c>
      <c r="C348" s="165"/>
      <c r="D348" s="165"/>
      <c r="E348" s="165"/>
      <c r="F348" s="154">
        <f>SUM(Table159151926[[#This Row],[Fiscal Year 1 Cost]:[Fiscal Year 3 Cost]])</f>
        <v>0</v>
      </c>
    </row>
    <row r="349" spans="1:6" ht="18">
      <c r="A349" s="172" t="str">
        <f>'Operating Cost Categories'!A7</f>
        <v>Office Supplies</v>
      </c>
      <c r="B349" s="172">
        <f>'Operating Cost Categories'!B7</f>
        <v>0</v>
      </c>
      <c r="C349" s="167"/>
      <c r="D349" s="167"/>
      <c r="E349" s="167"/>
      <c r="F349" s="154">
        <f>SUM(Table159151926[[#This Row],[Fiscal Year 1 Cost]:[Fiscal Year 3 Cost]])</f>
        <v>0</v>
      </c>
    </row>
    <row r="350" spans="1:6" ht="18">
      <c r="A350" s="171" t="str">
        <f>'Operating Cost Categories'!A8</f>
        <v>Transportation</v>
      </c>
      <c r="B350" s="171">
        <f>'Operating Cost Categories'!B8</f>
        <v>0</v>
      </c>
      <c r="C350" s="165"/>
      <c r="D350" s="165"/>
      <c r="E350" s="165"/>
      <c r="F350" s="154">
        <f>SUM(Table159151926[[#This Row],[Fiscal Year 1 Cost]:[Fiscal Year 3 Cost]])</f>
        <v>0</v>
      </c>
    </row>
    <row r="351" spans="1:6" ht="18">
      <c r="A351" s="172" t="str">
        <f>'Operating Cost Categories'!A9</f>
        <v>Consultants/Contracts</v>
      </c>
      <c r="B351" s="172">
        <f>'Operating Cost Categories'!B9</f>
        <v>0</v>
      </c>
      <c r="C351" s="167"/>
      <c r="D351" s="167"/>
      <c r="E351" s="167"/>
      <c r="F351" s="154">
        <f>SUM(Table159151926[[#This Row],[Fiscal Year 1 Cost]:[Fiscal Year 3 Cost]])</f>
        <v>0</v>
      </c>
    </row>
    <row r="352" spans="1:6" ht="18">
      <c r="A352" s="171" t="str">
        <f>'Operating Cost Categories'!A10</f>
        <v>A</v>
      </c>
      <c r="B352" s="171">
        <f>'Operating Cost Categories'!B10</f>
        <v>0</v>
      </c>
      <c r="C352" s="165"/>
      <c r="D352" s="165"/>
      <c r="E352" s="165"/>
      <c r="F352" s="154">
        <f>SUM(Table159151926[[#This Row],[Fiscal Year 1 Cost]:[Fiscal Year 3 Cost]])</f>
        <v>0</v>
      </c>
    </row>
    <row r="353" spans="1:6" ht="18">
      <c r="A353" s="172" t="str">
        <f>'Operating Cost Categories'!A11</f>
        <v>B</v>
      </c>
      <c r="B353" s="172">
        <f>'Operating Cost Categories'!B11</f>
        <v>0</v>
      </c>
      <c r="C353" s="167"/>
      <c r="D353" s="167"/>
      <c r="E353" s="167"/>
      <c r="F353" s="154">
        <f>SUM(Table159151926[[#This Row],[Fiscal Year 1 Cost]:[Fiscal Year 3 Cost]])</f>
        <v>0</v>
      </c>
    </row>
    <row r="354" spans="1:6" ht="18">
      <c r="A354" s="171" t="str">
        <f>'Operating Cost Categories'!A12</f>
        <v>C</v>
      </c>
      <c r="B354" s="171">
        <f>'Operating Cost Categories'!B12</f>
        <v>0</v>
      </c>
      <c r="C354" s="165"/>
      <c r="D354" s="165"/>
      <c r="E354" s="165"/>
      <c r="F354" s="154">
        <f>SUM(Table159151926[[#This Row],[Fiscal Year 1 Cost]:[Fiscal Year 3 Cost]])</f>
        <v>0</v>
      </c>
    </row>
    <row r="355" spans="1:6" ht="18">
      <c r="A355" s="172" t="str">
        <f>'Operating Cost Categories'!A13</f>
        <v>D</v>
      </c>
      <c r="B355" s="172">
        <f>'Operating Cost Categories'!B13</f>
        <v>0</v>
      </c>
      <c r="C355" s="167"/>
      <c r="D355" s="167"/>
      <c r="E355" s="167"/>
      <c r="F355" s="154">
        <f>SUM(Table159151926[[#This Row],[Fiscal Year 1 Cost]:[Fiscal Year 3 Cost]])</f>
        <v>0</v>
      </c>
    </row>
    <row r="356" spans="1:6" ht="18">
      <c r="A356" s="171" t="str">
        <f>'Operating Cost Categories'!A14</f>
        <v>E</v>
      </c>
      <c r="B356" s="171">
        <f>'Operating Cost Categories'!B14</f>
        <v>0</v>
      </c>
      <c r="C356" s="165"/>
      <c r="D356" s="165"/>
      <c r="E356" s="165"/>
      <c r="F356" s="154">
        <f>SUM(Table159151926[[#This Row],[Fiscal Year 1 Cost]:[Fiscal Year 3 Cost]])</f>
        <v>0</v>
      </c>
    </row>
    <row r="357" spans="1:6" ht="18">
      <c r="A357" s="170" t="s">
        <v>22</v>
      </c>
      <c r="B357" s="170"/>
      <c r="C357" s="154">
        <f>SUBTOTAL(9,C344:C356)</f>
        <v>0</v>
      </c>
      <c r="D357" s="154">
        <f>SUBTOTAL(9,D344:D356)</f>
        <v>0</v>
      </c>
      <c r="E357" s="154">
        <f>SUBTOTAL(9,E344:E356)</f>
        <v>0</v>
      </c>
      <c r="F357" s="154">
        <f>SUBTOTAL(9,F344:F356)</f>
        <v>0</v>
      </c>
    </row>
    <row r="358" spans="1:6" ht="17">
      <c r="A358" s="161"/>
      <c r="B358" s="161"/>
      <c r="C358" s="161"/>
      <c r="D358" s="161"/>
      <c r="E358" s="161"/>
      <c r="F358" s="161"/>
    </row>
    <row r="359" spans="1:6" ht="17">
      <c r="A359" s="239" t="str">
        <f>'Initiative Basics'!A24</f>
        <v>V</v>
      </c>
      <c r="B359" s="239"/>
      <c r="C359" s="239"/>
      <c r="D359" s="239"/>
      <c r="E359" s="239"/>
      <c r="F359" s="239"/>
    </row>
    <row r="360" spans="1:6" ht="36">
      <c r="A360" s="162" t="s">
        <v>120</v>
      </c>
      <c r="B360" s="162" t="s">
        <v>121</v>
      </c>
      <c r="C360" s="163" t="s">
        <v>23</v>
      </c>
      <c r="D360" s="163" t="s">
        <v>24</v>
      </c>
      <c r="E360" s="163" t="s">
        <v>25</v>
      </c>
      <c r="F360" s="151" t="s">
        <v>16</v>
      </c>
    </row>
    <row r="361" spans="1:6" ht="18">
      <c r="A361" s="171" t="str">
        <f>'Operating Cost Categories'!A2</f>
        <v>Staff</v>
      </c>
      <c r="B361" s="171">
        <f>'Operating Cost Categories'!B2</f>
        <v>0</v>
      </c>
      <c r="C361" s="165"/>
      <c r="D361" s="165"/>
      <c r="E361" s="165"/>
      <c r="F361" s="154">
        <f>SUM(Table159151927[[#This Row],[Fiscal Year 1 Cost]:[Fiscal Year 3 Cost]])</f>
        <v>0</v>
      </c>
    </row>
    <row r="362" spans="1:6" ht="18">
      <c r="A362" s="172" t="str">
        <f>'Operating Cost Categories'!A3</f>
        <v>Insurance</v>
      </c>
      <c r="B362" s="172">
        <f>'Operating Cost Categories'!B3</f>
        <v>0</v>
      </c>
      <c r="C362" s="167"/>
      <c r="D362" s="167"/>
      <c r="E362" s="167"/>
      <c r="F362" s="154">
        <f>SUM(Table159151927[[#This Row],[Fiscal Year 1 Cost]:[Fiscal Year 3 Cost]])</f>
        <v>0</v>
      </c>
    </row>
    <row r="363" spans="1:6" ht="18">
      <c r="A363" s="171" t="str">
        <f>'Operating Cost Categories'!A4</f>
        <v>Rent</v>
      </c>
      <c r="B363" s="171">
        <f>'Operating Cost Categories'!B4</f>
        <v>0</v>
      </c>
      <c r="C363" s="165"/>
      <c r="D363" s="165"/>
      <c r="E363" s="165"/>
      <c r="F363" s="154">
        <f>SUM(Table159151927[[#This Row],[Fiscal Year 1 Cost]:[Fiscal Year 3 Cost]])</f>
        <v>0</v>
      </c>
    </row>
    <row r="364" spans="1:6" ht="18">
      <c r="A364" s="172" t="str">
        <f>'Operating Cost Categories'!A5</f>
        <v>Utilities</v>
      </c>
      <c r="B364" s="172">
        <f>'Operating Cost Categories'!B5</f>
        <v>0</v>
      </c>
      <c r="C364" s="167"/>
      <c r="D364" s="167"/>
      <c r="E364" s="167"/>
      <c r="F364" s="154">
        <f>SUM(Table159151927[[#This Row],[Fiscal Year 1 Cost]:[Fiscal Year 3 Cost]])</f>
        <v>0</v>
      </c>
    </row>
    <row r="365" spans="1:6" ht="18">
      <c r="A365" s="171" t="str">
        <f>'Operating Cost Categories'!A6</f>
        <v>Internet/Phones</v>
      </c>
      <c r="B365" s="171">
        <f>'Operating Cost Categories'!B6</f>
        <v>0</v>
      </c>
      <c r="C365" s="165"/>
      <c r="D365" s="165"/>
      <c r="E365" s="165"/>
      <c r="F365" s="154">
        <f>SUM(Table159151927[[#This Row],[Fiscal Year 1 Cost]:[Fiscal Year 3 Cost]])</f>
        <v>0</v>
      </c>
    </row>
    <row r="366" spans="1:6" ht="18">
      <c r="A366" s="172" t="str">
        <f>'Operating Cost Categories'!A7</f>
        <v>Office Supplies</v>
      </c>
      <c r="B366" s="172">
        <f>'Operating Cost Categories'!B7</f>
        <v>0</v>
      </c>
      <c r="C366" s="167"/>
      <c r="D366" s="167"/>
      <c r="E366" s="167"/>
      <c r="F366" s="154">
        <f>SUM(Table159151927[[#This Row],[Fiscal Year 1 Cost]:[Fiscal Year 3 Cost]])</f>
        <v>0</v>
      </c>
    </row>
    <row r="367" spans="1:6" ht="18">
      <c r="A367" s="171" t="str">
        <f>'Operating Cost Categories'!A8</f>
        <v>Transportation</v>
      </c>
      <c r="B367" s="171">
        <f>'Operating Cost Categories'!B8</f>
        <v>0</v>
      </c>
      <c r="C367" s="165"/>
      <c r="D367" s="165"/>
      <c r="E367" s="165"/>
      <c r="F367" s="154">
        <f>SUM(Table159151927[[#This Row],[Fiscal Year 1 Cost]:[Fiscal Year 3 Cost]])</f>
        <v>0</v>
      </c>
    </row>
    <row r="368" spans="1:6" ht="18">
      <c r="A368" s="172" t="str">
        <f>'Operating Cost Categories'!A9</f>
        <v>Consultants/Contracts</v>
      </c>
      <c r="B368" s="172">
        <f>'Operating Cost Categories'!B9</f>
        <v>0</v>
      </c>
      <c r="C368" s="167"/>
      <c r="D368" s="167"/>
      <c r="E368" s="167"/>
      <c r="F368" s="154">
        <f>SUM(Table159151927[[#This Row],[Fiscal Year 1 Cost]:[Fiscal Year 3 Cost]])</f>
        <v>0</v>
      </c>
    </row>
    <row r="369" spans="1:6" ht="18">
      <c r="A369" s="171" t="str">
        <f>'Operating Cost Categories'!A10</f>
        <v>A</v>
      </c>
      <c r="B369" s="171">
        <f>'Operating Cost Categories'!B10</f>
        <v>0</v>
      </c>
      <c r="C369" s="165"/>
      <c r="D369" s="165"/>
      <c r="E369" s="165"/>
      <c r="F369" s="154">
        <f>SUM(Table159151927[[#This Row],[Fiscal Year 1 Cost]:[Fiscal Year 3 Cost]])</f>
        <v>0</v>
      </c>
    </row>
    <row r="370" spans="1:6" ht="18">
      <c r="A370" s="172" t="str">
        <f>'Operating Cost Categories'!A11</f>
        <v>B</v>
      </c>
      <c r="B370" s="172">
        <f>'Operating Cost Categories'!B11</f>
        <v>0</v>
      </c>
      <c r="C370" s="167"/>
      <c r="D370" s="167"/>
      <c r="E370" s="167"/>
      <c r="F370" s="154">
        <f>SUM(Table159151927[[#This Row],[Fiscal Year 1 Cost]:[Fiscal Year 3 Cost]])</f>
        <v>0</v>
      </c>
    </row>
    <row r="371" spans="1:6" ht="18">
      <c r="A371" s="171" t="str">
        <f>'Operating Cost Categories'!A12</f>
        <v>C</v>
      </c>
      <c r="B371" s="171">
        <f>'Operating Cost Categories'!B12</f>
        <v>0</v>
      </c>
      <c r="C371" s="165"/>
      <c r="D371" s="165"/>
      <c r="E371" s="165"/>
      <c r="F371" s="154">
        <f>SUM(Table159151927[[#This Row],[Fiscal Year 1 Cost]:[Fiscal Year 3 Cost]])</f>
        <v>0</v>
      </c>
    </row>
    <row r="372" spans="1:6" ht="18">
      <c r="A372" s="172" t="str">
        <f>'Operating Cost Categories'!A13</f>
        <v>D</v>
      </c>
      <c r="B372" s="172">
        <f>'Operating Cost Categories'!B13</f>
        <v>0</v>
      </c>
      <c r="C372" s="167"/>
      <c r="D372" s="167"/>
      <c r="E372" s="167"/>
      <c r="F372" s="154">
        <f>SUM(Table159151927[[#This Row],[Fiscal Year 1 Cost]:[Fiscal Year 3 Cost]])</f>
        <v>0</v>
      </c>
    </row>
    <row r="373" spans="1:6" ht="18">
      <c r="A373" s="171" t="str">
        <f>'Operating Cost Categories'!A14</f>
        <v>E</v>
      </c>
      <c r="B373" s="171">
        <f>'Operating Cost Categories'!B14</f>
        <v>0</v>
      </c>
      <c r="C373" s="165"/>
      <c r="D373" s="165"/>
      <c r="E373" s="165"/>
      <c r="F373" s="154">
        <f>SUM(Table159151927[[#This Row],[Fiscal Year 1 Cost]:[Fiscal Year 3 Cost]])</f>
        <v>0</v>
      </c>
    </row>
    <row r="374" spans="1:6" ht="18">
      <c r="A374" s="170" t="s">
        <v>22</v>
      </c>
      <c r="B374" s="170"/>
      <c r="C374" s="154">
        <f>SUBTOTAL(9,C361:C373)</f>
        <v>0</v>
      </c>
      <c r="D374" s="154">
        <f>SUBTOTAL(9,D361:D373)</f>
        <v>0</v>
      </c>
      <c r="E374" s="154">
        <f>SUBTOTAL(9,E361:E373)</f>
        <v>0</v>
      </c>
      <c r="F374" s="154">
        <f>SUBTOTAL(9,F361:F373)</f>
        <v>0</v>
      </c>
    </row>
    <row r="375" spans="1:6" ht="17">
      <c r="A375" s="161"/>
      <c r="B375" s="161"/>
      <c r="C375" s="161"/>
      <c r="D375" s="161"/>
      <c r="E375" s="161"/>
      <c r="F375" s="161"/>
    </row>
    <row r="376" spans="1:6" ht="17">
      <c r="A376" s="239" t="str">
        <f>'Initiative Basics'!A25</f>
        <v>W</v>
      </c>
      <c r="B376" s="239"/>
      <c r="C376" s="239"/>
      <c r="D376" s="239"/>
      <c r="E376" s="239"/>
      <c r="F376" s="239"/>
    </row>
    <row r="377" spans="1:6" ht="36">
      <c r="A377" s="162" t="s">
        <v>120</v>
      </c>
      <c r="B377" s="162" t="s">
        <v>121</v>
      </c>
      <c r="C377" s="163" t="s">
        <v>23</v>
      </c>
      <c r="D377" s="163" t="s">
        <v>24</v>
      </c>
      <c r="E377" s="163" t="s">
        <v>25</v>
      </c>
      <c r="F377" s="151" t="s">
        <v>16</v>
      </c>
    </row>
    <row r="378" spans="1:6" ht="18">
      <c r="A378" s="171" t="str">
        <f>'Operating Cost Categories'!A2</f>
        <v>Staff</v>
      </c>
      <c r="B378" s="171">
        <f>'Operating Cost Categories'!B2</f>
        <v>0</v>
      </c>
      <c r="C378" s="165"/>
      <c r="D378" s="165"/>
      <c r="E378" s="165"/>
      <c r="F378" s="154">
        <f>SUM(Table159151928[[#This Row],[Fiscal Year 1 Cost]:[Fiscal Year 3 Cost]])</f>
        <v>0</v>
      </c>
    </row>
    <row r="379" spans="1:6" ht="18">
      <c r="A379" s="172" t="str">
        <f>'Operating Cost Categories'!A3</f>
        <v>Insurance</v>
      </c>
      <c r="B379" s="172">
        <f>'Operating Cost Categories'!B3</f>
        <v>0</v>
      </c>
      <c r="C379" s="167"/>
      <c r="D379" s="167"/>
      <c r="E379" s="167"/>
      <c r="F379" s="154">
        <f>SUM(Table159151928[[#This Row],[Fiscal Year 1 Cost]:[Fiscal Year 3 Cost]])</f>
        <v>0</v>
      </c>
    </row>
    <row r="380" spans="1:6" ht="18">
      <c r="A380" s="171" t="str">
        <f>'Operating Cost Categories'!A4</f>
        <v>Rent</v>
      </c>
      <c r="B380" s="171">
        <f>'Operating Cost Categories'!B4</f>
        <v>0</v>
      </c>
      <c r="C380" s="165"/>
      <c r="D380" s="165"/>
      <c r="E380" s="165"/>
      <c r="F380" s="154">
        <f>SUM(Table159151928[[#This Row],[Fiscal Year 1 Cost]:[Fiscal Year 3 Cost]])</f>
        <v>0</v>
      </c>
    </row>
    <row r="381" spans="1:6" ht="18">
      <c r="A381" s="172" t="str">
        <f>'Operating Cost Categories'!A5</f>
        <v>Utilities</v>
      </c>
      <c r="B381" s="172">
        <f>'Operating Cost Categories'!B5</f>
        <v>0</v>
      </c>
      <c r="C381" s="167"/>
      <c r="D381" s="167"/>
      <c r="E381" s="167"/>
      <c r="F381" s="154">
        <f>SUM(Table159151928[[#This Row],[Fiscal Year 1 Cost]:[Fiscal Year 3 Cost]])</f>
        <v>0</v>
      </c>
    </row>
    <row r="382" spans="1:6" ht="18">
      <c r="A382" s="171" t="str">
        <f>'Operating Cost Categories'!A6</f>
        <v>Internet/Phones</v>
      </c>
      <c r="B382" s="171">
        <f>'Operating Cost Categories'!B6</f>
        <v>0</v>
      </c>
      <c r="C382" s="165"/>
      <c r="D382" s="165"/>
      <c r="E382" s="165"/>
      <c r="F382" s="154">
        <f>SUM(Table159151928[[#This Row],[Fiscal Year 1 Cost]:[Fiscal Year 3 Cost]])</f>
        <v>0</v>
      </c>
    </row>
    <row r="383" spans="1:6" ht="18">
      <c r="A383" s="172" t="str">
        <f>'Operating Cost Categories'!A7</f>
        <v>Office Supplies</v>
      </c>
      <c r="B383" s="172">
        <f>'Operating Cost Categories'!B7</f>
        <v>0</v>
      </c>
      <c r="C383" s="167"/>
      <c r="D383" s="167"/>
      <c r="E383" s="167"/>
      <c r="F383" s="154">
        <f>SUM(Table159151928[[#This Row],[Fiscal Year 1 Cost]:[Fiscal Year 3 Cost]])</f>
        <v>0</v>
      </c>
    </row>
    <row r="384" spans="1:6" ht="18">
      <c r="A384" s="171" t="str">
        <f>'Operating Cost Categories'!A8</f>
        <v>Transportation</v>
      </c>
      <c r="B384" s="171">
        <f>'Operating Cost Categories'!B8</f>
        <v>0</v>
      </c>
      <c r="C384" s="165"/>
      <c r="D384" s="165"/>
      <c r="E384" s="165"/>
      <c r="F384" s="154">
        <f>SUM(Table159151928[[#This Row],[Fiscal Year 1 Cost]:[Fiscal Year 3 Cost]])</f>
        <v>0</v>
      </c>
    </row>
    <row r="385" spans="1:6" ht="18">
      <c r="A385" s="172" t="str">
        <f>'Operating Cost Categories'!A9</f>
        <v>Consultants/Contracts</v>
      </c>
      <c r="B385" s="172">
        <f>'Operating Cost Categories'!B9</f>
        <v>0</v>
      </c>
      <c r="C385" s="167"/>
      <c r="D385" s="167"/>
      <c r="E385" s="167"/>
      <c r="F385" s="154">
        <f>SUM(Table159151928[[#This Row],[Fiscal Year 1 Cost]:[Fiscal Year 3 Cost]])</f>
        <v>0</v>
      </c>
    </row>
    <row r="386" spans="1:6" ht="18">
      <c r="A386" s="171" t="str">
        <f>'Operating Cost Categories'!A10</f>
        <v>A</v>
      </c>
      <c r="B386" s="171">
        <f>'Operating Cost Categories'!B10</f>
        <v>0</v>
      </c>
      <c r="C386" s="165"/>
      <c r="D386" s="165"/>
      <c r="E386" s="165"/>
      <c r="F386" s="154">
        <f>SUM(Table159151928[[#This Row],[Fiscal Year 1 Cost]:[Fiscal Year 3 Cost]])</f>
        <v>0</v>
      </c>
    </row>
    <row r="387" spans="1:6" ht="18">
      <c r="A387" s="172" t="str">
        <f>'Operating Cost Categories'!A11</f>
        <v>B</v>
      </c>
      <c r="B387" s="172">
        <f>'Operating Cost Categories'!B11</f>
        <v>0</v>
      </c>
      <c r="C387" s="167"/>
      <c r="D387" s="167"/>
      <c r="E387" s="167"/>
      <c r="F387" s="154">
        <f>SUM(Table159151928[[#This Row],[Fiscal Year 1 Cost]:[Fiscal Year 3 Cost]])</f>
        <v>0</v>
      </c>
    </row>
    <row r="388" spans="1:6" ht="18">
      <c r="A388" s="171" t="str">
        <f>'Operating Cost Categories'!A12</f>
        <v>C</v>
      </c>
      <c r="B388" s="171">
        <f>'Operating Cost Categories'!B12</f>
        <v>0</v>
      </c>
      <c r="C388" s="165"/>
      <c r="D388" s="165"/>
      <c r="E388" s="165"/>
      <c r="F388" s="154">
        <f>SUM(Table159151928[[#This Row],[Fiscal Year 1 Cost]:[Fiscal Year 3 Cost]])</f>
        <v>0</v>
      </c>
    </row>
    <row r="389" spans="1:6" ht="18">
      <c r="A389" s="172" t="str">
        <f>'Operating Cost Categories'!A13</f>
        <v>D</v>
      </c>
      <c r="B389" s="172">
        <f>'Operating Cost Categories'!B13</f>
        <v>0</v>
      </c>
      <c r="C389" s="167"/>
      <c r="D389" s="167"/>
      <c r="E389" s="167"/>
      <c r="F389" s="154">
        <f>SUM(Table159151928[[#This Row],[Fiscal Year 1 Cost]:[Fiscal Year 3 Cost]])</f>
        <v>0</v>
      </c>
    </row>
    <row r="390" spans="1:6" ht="18">
      <c r="A390" s="171" t="str">
        <f>'Operating Cost Categories'!A14</f>
        <v>E</v>
      </c>
      <c r="B390" s="171">
        <f>'Operating Cost Categories'!B14</f>
        <v>0</v>
      </c>
      <c r="C390" s="165"/>
      <c r="D390" s="165"/>
      <c r="E390" s="165"/>
      <c r="F390" s="154">
        <f>SUM(Table159151928[[#This Row],[Fiscal Year 1 Cost]:[Fiscal Year 3 Cost]])</f>
        <v>0</v>
      </c>
    </row>
    <row r="391" spans="1:6" ht="18">
      <c r="A391" s="170" t="s">
        <v>22</v>
      </c>
      <c r="B391" s="170"/>
      <c r="C391" s="154">
        <f>SUBTOTAL(9,C378:C390)</f>
        <v>0</v>
      </c>
      <c r="D391" s="154">
        <f>SUBTOTAL(9,D378:D390)</f>
        <v>0</v>
      </c>
      <c r="E391" s="154">
        <f>SUBTOTAL(9,E378:E390)</f>
        <v>0</v>
      </c>
      <c r="F391" s="154">
        <f>SUBTOTAL(9,F378:F390)</f>
        <v>0</v>
      </c>
    </row>
    <row r="392" spans="1:6" ht="17">
      <c r="A392" s="161"/>
      <c r="B392" s="161"/>
      <c r="C392" s="161"/>
      <c r="D392" s="161"/>
      <c r="E392" s="161"/>
      <c r="F392" s="161"/>
    </row>
    <row r="393" spans="1:6" ht="17">
      <c r="A393" s="239" t="str">
        <f>'Initiative Basics'!A26</f>
        <v>X</v>
      </c>
      <c r="B393" s="239"/>
      <c r="C393" s="239"/>
      <c r="D393" s="239"/>
      <c r="E393" s="239"/>
      <c r="F393" s="239"/>
    </row>
    <row r="394" spans="1:6" ht="36">
      <c r="A394" s="162" t="s">
        <v>120</v>
      </c>
      <c r="B394" s="162" t="s">
        <v>121</v>
      </c>
      <c r="C394" s="163" t="s">
        <v>23</v>
      </c>
      <c r="D394" s="163" t="s">
        <v>24</v>
      </c>
      <c r="E394" s="163" t="s">
        <v>25</v>
      </c>
      <c r="F394" s="151" t="s">
        <v>16</v>
      </c>
    </row>
    <row r="395" spans="1:6" ht="18">
      <c r="A395" s="171" t="str">
        <f>'Operating Cost Categories'!A2</f>
        <v>Staff</v>
      </c>
      <c r="B395" s="171">
        <f>'Operating Cost Categories'!B2</f>
        <v>0</v>
      </c>
      <c r="C395" s="165"/>
      <c r="D395" s="165"/>
      <c r="E395" s="165"/>
      <c r="F395" s="154">
        <f>SUM(Table159151929[[#This Row],[Fiscal Year 1 Cost]:[Fiscal Year 3 Cost]])</f>
        <v>0</v>
      </c>
    </row>
    <row r="396" spans="1:6" ht="18">
      <c r="A396" s="172" t="str">
        <f>'Operating Cost Categories'!A3</f>
        <v>Insurance</v>
      </c>
      <c r="B396" s="172">
        <f>'Operating Cost Categories'!B3</f>
        <v>0</v>
      </c>
      <c r="C396" s="167"/>
      <c r="D396" s="167"/>
      <c r="E396" s="167"/>
      <c r="F396" s="154">
        <f>SUM(Table159151929[[#This Row],[Fiscal Year 1 Cost]:[Fiscal Year 3 Cost]])</f>
        <v>0</v>
      </c>
    </row>
    <row r="397" spans="1:6" ht="18">
      <c r="A397" s="171" t="str">
        <f>'Operating Cost Categories'!A4</f>
        <v>Rent</v>
      </c>
      <c r="B397" s="171">
        <f>'Operating Cost Categories'!B4</f>
        <v>0</v>
      </c>
      <c r="C397" s="165"/>
      <c r="D397" s="165"/>
      <c r="E397" s="165"/>
      <c r="F397" s="154">
        <f>SUM(Table159151929[[#This Row],[Fiscal Year 1 Cost]:[Fiscal Year 3 Cost]])</f>
        <v>0</v>
      </c>
    </row>
    <row r="398" spans="1:6" ht="18">
      <c r="A398" s="172" t="str">
        <f>'Operating Cost Categories'!A5</f>
        <v>Utilities</v>
      </c>
      <c r="B398" s="172">
        <f>'Operating Cost Categories'!B5</f>
        <v>0</v>
      </c>
      <c r="C398" s="167"/>
      <c r="D398" s="167"/>
      <c r="E398" s="167"/>
      <c r="F398" s="154">
        <f>SUM(Table159151929[[#This Row],[Fiscal Year 1 Cost]:[Fiscal Year 3 Cost]])</f>
        <v>0</v>
      </c>
    </row>
    <row r="399" spans="1:6" ht="18">
      <c r="A399" s="171" t="str">
        <f>'Operating Cost Categories'!A6</f>
        <v>Internet/Phones</v>
      </c>
      <c r="B399" s="171">
        <f>'Operating Cost Categories'!B6</f>
        <v>0</v>
      </c>
      <c r="C399" s="165"/>
      <c r="D399" s="165"/>
      <c r="E399" s="165"/>
      <c r="F399" s="154">
        <f>SUM(Table159151929[[#This Row],[Fiscal Year 1 Cost]:[Fiscal Year 3 Cost]])</f>
        <v>0</v>
      </c>
    </row>
    <row r="400" spans="1:6" ht="18">
      <c r="A400" s="172" t="str">
        <f>'Operating Cost Categories'!A7</f>
        <v>Office Supplies</v>
      </c>
      <c r="B400" s="172">
        <f>'Operating Cost Categories'!B7</f>
        <v>0</v>
      </c>
      <c r="C400" s="167"/>
      <c r="D400" s="167"/>
      <c r="E400" s="167"/>
      <c r="F400" s="154">
        <f>SUM(Table159151929[[#This Row],[Fiscal Year 1 Cost]:[Fiscal Year 3 Cost]])</f>
        <v>0</v>
      </c>
    </row>
    <row r="401" spans="1:6" ht="18">
      <c r="A401" s="171" t="str">
        <f>'Operating Cost Categories'!A8</f>
        <v>Transportation</v>
      </c>
      <c r="B401" s="171">
        <f>'Operating Cost Categories'!B8</f>
        <v>0</v>
      </c>
      <c r="C401" s="165"/>
      <c r="D401" s="165"/>
      <c r="E401" s="165"/>
      <c r="F401" s="154">
        <f>SUM(Table159151929[[#This Row],[Fiscal Year 1 Cost]:[Fiscal Year 3 Cost]])</f>
        <v>0</v>
      </c>
    </row>
    <row r="402" spans="1:6" ht="18">
      <c r="A402" s="172" t="str">
        <f>'Operating Cost Categories'!A9</f>
        <v>Consultants/Contracts</v>
      </c>
      <c r="B402" s="172">
        <f>'Operating Cost Categories'!B9</f>
        <v>0</v>
      </c>
      <c r="C402" s="167"/>
      <c r="D402" s="167"/>
      <c r="E402" s="167"/>
      <c r="F402" s="154">
        <f>SUM(Table159151929[[#This Row],[Fiscal Year 1 Cost]:[Fiscal Year 3 Cost]])</f>
        <v>0</v>
      </c>
    </row>
    <row r="403" spans="1:6" ht="18">
      <c r="A403" s="171" t="str">
        <f>'Operating Cost Categories'!A10</f>
        <v>A</v>
      </c>
      <c r="B403" s="171">
        <f>'Operating Cost Categories'!B10</f>
        <v>0</v>
      </c>
      <c r="C403" s="165"/>
      <c r="D403" s="165"/>
      <c r="E403" s="165"/>
      <c r="F403" s="154">
        <f>SUM(Table159151929[[#This Row],[Fiscal Year 1 Cost]:[Fiscal Year 3 Cost]])</f>
        <v>0</v>
      </c>
    </row>
    <row r="404" spans="1:6" ht="18">
      <c r="A404" s="172" t="str">
        <f>'Operating Cost Categories'!A11</f>
        <v>B</v>
      </c>
      <c r="B404" s="172">
        <f>'Operating Cost Categories'!B11</f>
        <v>0</v>
      </c>
      <c r="C404" s="167"/>
      <c r="D404" s="167"/>
      <c r="E404" s="167"/>
      <c r="F404" s="154">
        <f>SUM(Table159151929[[#This Row],[Fiscal Year 1 Cost]:[Fiscal Year 3 Cost]])</f>
        <v>0</v>
      </c>
    </row>
    <row r="405" spans="1:6" ht="18">
      <c r="A405" s="171" t="str">
        <f>'Operating Cost Categories'!A12</f>
        <v>C</v>
      </c>
      <c r="B405" s="171">
        <f>'Operating Cost Categories'!B12</f>
        <v>0</v>
      </c>
      <c r="C405" s="165"/>
      <c r="D405" s="165"/>
      <c r="E405" s="165"/>
      <c r="F405" s="154">
        <f>SUM(Table159151929[[#This Row],[Fiscal Year 1 Cost]:[Fiscal Year 3 Cost]])</f>
        <v>0</v>
      </c>
    </row>
    <row r="406" spans="1:6" ht="18">
      <c r="A406" s="172" t="str">
        <f>'Operating Cost Categories'!A13</f>
        <v>D</v>
      </c>
      <c r="B406" s="172">
        <f>'Operating Cost Categories'!B13</f>
        <v>0</v>
      </c>
      <c r="C406" s="167"/>
      <c r="D406" s="167"/>
      <c r="E406" s="167"/>
      <c r="F406" s="154">
        <f>SUM(Table159151929[[#This Row],[Fiscal Year 1 Cost]:[Fiscal Year 3 Cost]])</f>
        <v>0</v>
      </c>
    </row>
    <row r="407" spans="1:6" ht="18">
      <c r="A407" s="171" t="str">
        <f>'Operating Cost Categories'!A14</f>
        <v>E</v>
      </c>
      <c r="B407" s="171">
        <f>'Operating Cost Categories'!B14</f>
        <v>0</v>
      </c>
      <c r="C407" s="165"/>
      <c r="D407" s="165"/>
      <c r="E407" s="165"/>
      <c r="F407" s="154">
        <f>SUM(Table159151929[[#This Row],[Fiscal Year 1 Cost]:[Fiscal Year 3 Cost]])</f>
        <v>0</v>
      </c>
    </row>
    <row r="408" spans="1:6" ht="18">
      <c r="A408" s="170" t="s">
        <v>22</v>
      </c>
      <c r="B408" s="170"/>
      <c r="C408" s="154">
        <f>SUBTOTAL(9,C395:C407)</f>
        <v>0</v>
      </c>
      <c r="D408" s="154">
        <f>SUBTOTAL(9,D395:D407)</f>
        <v>0</v>
      </c>
      <c r="E408" s="154">
        <f>SUBTOTAL(9,E395:E407)</f>
        <v>0</v>
      </c>
      <c r="F408" s="154">
        <f>SUBTOTAL(9,F395:F407)</f>
        <v>0</v>
      </c>
    </row>
    <row r="409" spans="1:6" ht="17">
      <c r="A409" s="161"/>
      <c r="B409" s="161"/>
      <c r="C409" s="161"/>
      <c r="D409" s="161"/>
      <c r="E409" s="161"/>
      <c r="F409" s="161"/>
    </row>
    <row r="410" spans="1:6" ht="17">
      <c r="A410" s="239" t="str">
        <f>'Initiative Basics'!A27</f>
        <v>Y</v>
      </c>
      <c r="B410" s="239"/>
      <c r="C410" s="239"/>
      <c r="D410" s="239"/>
      <c r="E410" s="239"/>
      <c r="F410" s="239"/>
    </row>
    <row r="411" spans="1:6" ht="36">
      <c r="A411" s="162" t="s">
        <v>120</v>
      </c>
      <c r="B411" s="162" t="s">
        <v>121</v>
      </c>
      <c r="C411" s="163" t="s">
        <v>23</v>
      </c>
      <c r="D411" s="163" t="s">
        <v>24</v>
      </c>
      <c r="E411" s="163" t="s">
        <v>25</v>
      </c>
      <c r="F411" s="151" t="s">
        <v>16</v>
      </c>
    </row>
    <row r="412" spans="1:6" ht="18">
      <c r="A412" s="171" t="str">
        <f>'Operating Cost Categories'!A2</f>
        <v>Staff</v>
      </c>
      <c r="B412" s="171">
        <f>'Operating Cost Categories'!B2</f>
        <v>0</v>
      </c>
      <c r="C412" s="165"/>
      <c r="D412" s="165"/>
      <c r="E412" s="165"/>
      <c r="F412" s="154">
        <f>SUM(Table159151930[[#This Row],[Fiscal Year 1 Cost]:[Fiscal Year 3 Cost]])</f>
        <v>0</v>
      </c>
    </row>
    <row r="413" spans="1:6" ht="18">
      <c r="A413" s="172" t="str">
        <f>'Operating Cost Categories'!A3</f>
        <v>Insurance</v>
      </c>
      <c r="B413" s="172">
        <f>'Operating Cost Categories'!B3</f>
        <v>0</v>
      </c>
      <c r="C413" s="167"/>
      <c r="D413" s="167"/>
      <c r="E413" s="167"/>
      <c r="F413" s="154">
        <f>SUM(Table159151930[[#This Row],[Fiscal Year 1 Cost]:[Fiscal Year 3 Cost]])</f>
        <v>0</v>
      </c>
    </row>
    <row r="414" spans="1:6" ht="18">
      <c r="A414" s="171" t="str">
        <f>'Operating Cost Categories'!A4</f>
        <v>Rent</v>
      </c>
      <c r="B414" s="171">
        <f>'Operating Cost Categories'!B4</f>
        <v>0</v>
      </c>
      <c r="C414" s="165"/>
      <c r="D414" s="165"/>
      <c r="E414" s="165"/>
      <c r="F414" s="154">
        <f>SUM(Table159151930[[#This Row],[Fiscal Year 1 Cost]:[Fiscal Year 3 Cost]])</f>
        <v>0</v>
      </c>
    </row>
    <row r="415" spans="1:6" ht="18">
      <c r="A415" s="172" t="str">
        <f>'Operating Cost Categories'!A5</f>
        <v>Utilities</v>
      </c>
      <c r="B415" s="172">
        <f>'Operating Cost Categories'!B5</f>
        <v>0</v>
      </c>
      <c r="C415" s="167"/>
      <c r="D415" s="167"/>
      <c r="E415" s="167"/>
      <c r="F415" s="154">
        <f>SUM(Table159151930[[#This Row],[Fiscal Year 1 Cost]:[Fiscal Year 3 Cost]])</f>
        <v>0</v>
      </c>
    </row>
    <row r="416" spans="1:6" ht="18">
      <c r="A416" s="171" t="str">
        <f>'Operating Cost Categories'!A6</f>
        <v>Internet/Phones</v>
      </c>
      <c r="B416" s="171">
        <f>'Operating Cost Categories'!B6</f>
        <v>0</v>
      </c>
      <c r="C416" s="165"/>
      <c r="D416" s="165"/>
      <c r="E416" s="165"/>
      <c r="F416" s="154">
        <f>SUM(Table159151930[[#This Row],[Fiscal Year 1 Cost]:[Fiscal Year 3 Cost]])</f>
        <v>0</v>
      </c>
    </row>
    <row r="417" spans="1:6" ht="18">
      <c r="A417" s="172" t="str">
        <f>'Operating Cost Categories'!A7</f>
        <v>Office Supplies</v>
      </c>
      <c r="B417" s="172">
        <f>'Operating Cost Categories'!B7</f>
        <v>0</v>
      </c>
      <c r="C417" s="167"/>
      <c r="D417" s="167"/>
      <c r="E417" s="167"/>
      <c r="F417" s="154">
        <f>SUM(Table159151930[[#This Row],[Fiscal Year 1 Cost]:[Fiscal Year 3 Cost]])</f>
        <v>0</v>
      </c>
    </row>
    <row r="418" spans="1:6" ht="18">
      <c r="A418" s="171" t="str">
        <f>'Operating Cost Categories'!A8</f>
        <v>Transportation</v>
      </c>
      <c r="B418" s="171">
        <f>'Operating Cost Categories'!B8</f>
        <v>0</v>
      </c>
      <c r="C418" s="165"/>
      <c r="D418" s="165"/>
      <c r="E418" s="165"/>
      <c r="F418" s="154">
        <f>SUM(Table159151930[[#This Row],[Fiscal Year 1 Cost]:[Fiscal Year 3 Cost]])</f>
        <v>0</v>
      </c>
    </row>
    <row r="419" spans="1:6" ht="18">
      <c r="A419" s="172" t="str">
        <f>'Operating Cost Categories'!A9</f>
        <v>Consultants/Contracts</v>
      </c>
      <c r="B419" s="172">
        <f>'Operating Cost Categories'!B9</f>
        <v>0</v>
      </c>
      <c r="C419" s="167"/>
      <c r="D419" s="167"/>
      <c r="E419" s="167"/>
      <c r="F419" s="154">
        <f>SUM(Table159151930[[#This Row],[Fiscal Year 1 Cost]:[Fiscal Year 3 Cost]])</f>
        <v>0</v>
      </c>
    </row>
    <row r="420" spans="1:6" ht="18">
      <c r="A420" s="171" t="str">
        <f>'Operating Cost Categories'!A10</f>
        <v>A</v>
      </c>
      <c r="B420" s="171">
        <f>'Operating Cost Categories'!B10</f>
        <v>0</v>
      </c>
      <c r="C420" s="165"/>
      <c r="D420" s="165"/>
      <c r="E420" s="165"/>
      <c r="F420" s="154">
        <f>SUM(Table159151930[[#This Row],[Fiscal Year 1 Cost]:[Fiscal Year 3 Cost]])</f>
        <v>0</v>
      </c>
    </row>
    <row r="421" spans="1:6" ht="18">
      <c r="A421" s="172" t="str">
        <f>'Operating Cost Categories'!A11</f>
        <v>B</v>
      </c>
      <c r="B421" s="172">
        <f>'Operating Cost Categories'!B11</f>
        <v>0</v>
      </c>
      <c r="C421" s="167"/>
      <c r="D421" s="167"/>
      <c r="E421" s="167"/>
      <c r="F421" s="154">
        <f>SUM(Table159151930[[#This Row],[Fiscal Year 1 Cost]:[Fiscal Year 3 Cost]])</f>
        <v>0</v>
      </c>
    </row>
    <row r="422" spans="1:6" ht="18">
      <c r="A422" s="171" t="str">
        <f>'Operating Cost Categories'!A12</f>
        <v>C</v>
      </c>
      <c r="B422" s="171">
        <f>'Operating Cost Categories'!B12</f>
        <v>0</v>
      </c>
      <c r="C422" s="165"/>
      <c r="D422" s="165"/>
      <c r="E422" s="165"/>
      <c r="F422" s="154">
        <f>SUM(Table159151930[[#This Row],[Fiscal Year 1 Cost]:[Fiscal Year 3 Cost]])</f>
        <v>0</v>
      </c>
    </row>
    <row r="423" spans="1:6" ht="18">
      <c r="A423" s="172" t="str">
        <f>'Operating Cost Categories'!A13</f>
        <v>D</v>
      </c>
      <c r="B423" s="172">
        <f>'Operating Cost Categories'!B13</f>
        <v>0</v>
      </c>
      <c r="C423" s="167"/>
      <c r="D423" s="167"/>
      <c r="E423" s="167"/>
      <c r="F423" s="154">
        <f>SUM(Table159151930[[#This Row],[Fiscal Year 1 Cost]:[Fiscal Year 3 Cost]])</f>
        <v>0</v>
      </c>
    </row>
    <row r="424" spans="1:6" ht="18">
      <c r="A424" s="171" t="str">
        <f>'Operating Cost Categories'!A14</f>
        <v>E</v>
      </c>
      <c r="B424" s="171">
        <f>'Operating Cost Categories'!B14</f>
        <v>0</v>
      </c>
      <c r="C424" s="165"/>
      <c r="D424" s="165"/>
      <c r="E424" s="165"/>
      <c r="F424" s="154">
        <f>SUM(Table159151930[[#This Row],[Fiscal Year 1 Cost]:[Fiscal Year 3 Cost]])</f>
        <v>0</v>
      </c>
    </row>
    <row r="425" spans="1:6" ht="18">
      <c r="A425" s="170" t="s">
        <v>22</v>
      </c>
      <c r="B425" s="170"/>
      <c r="C425" s="154">
        <f>SUBTOTAL(9,C412:C424)</f>
        <v>0</v>
      </c>
      <c r="D425" s="154">
        <f>SUBTOTAL(9,D412:D424)</f>
        <v>0</v>
      </c>
      <c r="E425" s="154">
        <f>SUBTOTAL(9,E412:E424)</f>
        <v>0</v>
      </c>
      <c r="F425" s="154">
        <f>SUBTOTAL(9,F412:F424)</f>
        <v>0</v>
      </c>
    </row>
    <row r="426" spans="1:6" ht="17">
      <c r="A426" s="161"/>
      <c r="B426" s="161"/>
      <c r="C426" s="161"/>
      <c r="D426" s="161"/>
      <c r="E426" s="161"/>
      <c r="F426" s="161"/>
    </row>
    <row r="427" spans="1:6" ht="17">
      <c r="A427" s="239" t="str">
        <f>'Initiative Basics'!A28</f>
        <v>Z</v>
      </c>
      <c r="B427" s="239"/>
      <c r="C427" s="239"/>
      <c r="D427" s="239"/>
      <c r="E427" s="239"/>
      <c r="F427" s="239"/>
    </row>
    <row r="428" spans="1:6" ht="36">
      <c r="A428" s="162" t="s">
        <v>120</v>
      </c>
      <c r="B428" s="162" t="s">
        <v>121</v>
      </c>
      <c r="C428" s="163" t="s">
        <v>23</v>
      </c>
      <c r="D428" s="163" t="s">
        <v>24</v>
      </c>
      <c r="E428" s="163" t="s">
        <v>25</v>
      </c>
      <c r="F428" s="151" t="s">
        <v>16</v>
      </c>
    </row>
    <row r="429" spans="1:6" ht="18">
      <c r="A429" s="171" t="str">
        <f>'Operating Cost Categories'!A2</f>
        <v>Staff</v>
      </c>
      <c r="B429" s="171">
        <f>'Operating Cost Categories'!B2</f>
        <v>0</v>
      </c>
      <c r="C429" s="165"/>
      <c r="D429" s="165"/>
      <c r="E429" s="165"/>
      <c r="F429" s="154">
        <f>SUM(Table159151931[[#This Row],[Fiscal Year 1 Cost]:[Fiscal Year 3 Cost]])</f>
        <v>0</v>
      </c>
    </row>
    <row r="430" spans="1:6" ht="18">
      <c r="A430" s="172" t="str">
        <f>'Operating Cost Categories'!A3</f>
        <v>Insurance</v>
      </c>
      <c r="B430" s="172">
        <f>'Operating Cost Categories'!B3</f>
        <v>0</v>
      </c>
      <c r="C430" s="167"/>
      <c r="D430" s="167"/>
      <c r="E430" s="167"/>
      <c r="F430" s="154">
        <f>SUM(Table159151931[[#This Row],[Fiscal Year 1 Cost]:[Fiscal Year 3 Cost]])</f>
        <v>0</v>
      </c>
    </row>
    <row r="431" spans="1:6" ht="18">
      <c r="A431" s="171" t="str">
        <f>'Operating Cost Categories'!A4</f>
        <v>Rent</v>
      </c>
      <c r="B431" s="171">
        <f>'Operating Cost Categories'!B4</f>
        <v>0</v>
      </c>
      <c r="C431" s="165"/>
      <c r="D431" s="165"/>
      <c r="E431" s="165"/>
      <c r="F431" s="154">
        <f>SUM(Table159151931[[#This Row],[Fiscal Year 1 Cost]:[Fiscal Year 3 Cost]])</f>
        <v>0</v>
      </c>
    </row>
    <row r="432" spans="1:6" ht="18">
      <c r="A432" s="172" t="str">
        <f>'Operating Cost Categories'!A5</f>
        <v>Utilities</v>
      </c>
      <c r="B432" s="172">
        <f>'Operating Cost Categories'!B5</f>
        <v>0</v>
      </c>
      <c r="C432" s="167"/>
      <c r="D432" s="167"/>
      <c r="E432" s="167"/>
      <c r="F432" s="154">
        <f>SUM(Table159151931[[#This Row],[Fiscal Year 1 Cost]:[Fiscal Year 3 Cost]])</f>
        <v>0</v>
      </c>
    </row>
    <row r="433" spans="1:6" ht="18">
      <c r="A433" s="171" t="str">
        <f>'Operating Cost Categories'!A6</f>
        <v>Internet/Phones</v>
      </c>
      <c r="B433" s="171">
        <f>'Operating Cost Categories'!B6</f>
        <v>0</v>
      </c>
      <c r="C433" s="165"/>
      <c r="D433" s="165"/>
      <c r="E433" s="165"/>
      <c r="F433" s="154">
        <f>SUM(Table159151931[[#This Row],[Fiscal Year 1 Cost]:[Fiscal Year 3 Cost]])</f>
        <v>0</v>
      </c>
    </row>
    <row r="434" spans="1:6" ht="18">
      <c r="A434" s="172" t="str">
        <f>'Operating Cost Categories'!A7</f>
        <v>Office Supplies</v>
      </c>
      <c r="B434" s="172">
        <f>'Operating Cost Categories'!B7</f>
        <v>0</v>
      </c>
      <c r="C434" s="167"/>
      <c r="D434" s="167"/>
      <c r="E434" s="167"/>
      <c r="F434" s="154">
        <f>SUM(Table159151931[[#This Row],[Fiscal Year 1 Cost]:[Fiscal Year 3 Cost]])</f>
        <v>0</v>
      </c>
    </row>
    <row r="435" spans="1:6" ht="18">
      <c r="A435" s="171" t="str">
        <f>'Operating Cost Categories'!A8</f>
        <v>Transportation</v>
      </c>
      <c r="B435" s="171">
        <f>'Operating Cost Categories'!B8</f>
        <v>0</v>
      </c>
      <c r="C435" s="165"/>
      <c r="D435" s="165"/>
      <c r="E435" s="165"/>
      <c r="F435" s="154">
        <f>SUM(Table159151931[[#This Row],[Fiscal Year 1 Cost]:[Fiscal Year 3 Cost]])</f>
        <v>0</v>
      </c>
    </row>
    <row r="436" spans="1:6" ht="18">
      <c r="A436" s="172" t="str">
        <f>'Operating Cost Categories'!A9</f>
        <v>Consultants/Contracts</v>
      </c>
      <c r="B436" s="172">
        <f>'Operating Cost Categories'!B9</f>
        <v>0</v>
      </c>
      <c r="C436" s="167"/>
      <c r="D436" s="167"/>
      <c r="E436" s="167"/>
      <c r="F436" s="154">
        <f>SUM(Table159151931[[#This Row],[Fiscal Year 1 Cost]:[Fiscal Year 3 Cost]])</f>
        <v>0</v>
      </c>
    </row>
    <row r="437" spans="1:6" ht="18">
      <c r="A437" s="171" t="str">
        <f>'Operating Cost Categories'!A10</f>
        <v>A</v>
      </c>
      <c r="B437" s="171">
        <f>'Operating Cost Categories'!B10</f>
        <v>0</v>
      </c>
      <c r="C437" s="165"/>
      <c r="D437" s="165"/>
      <c r="E437" s="165"/>
      <c r="F437" s="154">
        <f>SUM(Table159151931[[#This Row],[Fiscal Year 1 Cost]:[Fiscal Year 3 Cost]])</f>
        <v>0</v>
      </c>
    </row>
    <row r="438" spans="1:6" ht="18">
      <c r="A438" s="172" t="str">
        <f>'Operating Cost Categories'!A11</f>
        <v>B</v>
      </c>
      <c r="B438" s="172">
        <f>'Operating Cost Categories'!B11</f>
        <v>0</v>
      </c>
      <c r="C438" s="167"/>
      <c r="D438" s="167"/>
      <c r="E438" s="167"/>
      <c r="F438" s="154">
        <f>SUM(Table159151931[[#This Row],[Fiscal Year 1 Cost]:[Fiscal Year 3 Cost]])</f>
        <v>0</v>
      </c>
    </row>
    <row r="439" spans="1:6" ht="18">
      <c r="A439" s="171" t="str">
        <f>'Operating Cost Categories'!A12</f>
        <v>C</v>
      </c>
      <c r="B439" s="171">
        <f>'Operating Cost Categories'!B12</f>
        <v>0</v>
      </c>
      <c r="C439" s="165"/>
      <c r="D439" s="165"/>
      <c r="E439" s="165"/>
      <c r="F439" s="154">
        <f>SUM(Table159151931[[#This Row],[Fiscal Year 1 Cost]:[Fiscal Year 3 Cost]])</f>
        <v>0</v>
      </c>
    </row>
    <row r="440" spans="1:6" ht="18">
      <c r="A440" s="172" t="str">
        <f>'Operating Cost Categories'!A13</f>
        <v>D</v>
      </c>
      <c r="B440" s="172">
        <f>'Operating Cost Categories'!B13</f>
        <v>0</v>
      </c>
      <c r="C440" s="167"/>
      <c r="D440" s="167"/>
      <c r="E440" s="167"/>
      <c r="F440" s="154">
        <f>SUM(Table159151931[[#This Row],[Fiscal Year 1 Cost]:[Fiscal Year 3 Cost]])</f>
        <v>0</v>
      </c>
    </row>
    <row r="441" spans="1:6" ht="18">
      <c r="A441" s="171" t="str">
        <f>'Operating Cost Categories'!A14</f>
        <v>E</v>
      </c>
      <c r="B441" s="171">
        <f>'Operating Cost Categories'!B14</f>
        <v>0</v>
      </c>
      <c r="C441" s="165"/>
      <c r="D441" s="165"/>
      <c r="E441" s="165"/>
      <c r="F441" s="154">
        <f>SUM(Table159151931[[#This Row],[Fiscal Year 1 Cost]:[Fiscal Year 3 Cost]])</f>
        <v>0</v>
      </c>
    </row>
    <row r="442" spans="1:6" ht="18">
      <c r="A442" s="170" t="s">
        <v>22</v>
      </c>
      <c r="B442" s="170"/>
      <c r="C442" s="154">
        <f>SUBTOTAL(9,C429:C441)</f>
        <v>0</v>
      </c>
      <c r="D442" s="154">
        <f>SUBTOTAL(9,D429:D441)</f>
        <v>0</v>
      </c>
      <c r="E442" s="154">
        <f>SUBTOTAL(9,E429:E441)</f>
        <v>0</v>
      </c>
      <c r="F442" s="154">
        <f>SUBTOTAL(9,F429:F441)</f>
        <v>0</v>
      </c>
    </row>
    <row r="443" spans="1:6" ht="17">
      <c r="A443" s="161"/>
      <c r="B443" s="161"/>
      <c r="C443" s="161"/>
      <c r="D443" s="161"/>
      <c r="E443" s="161"/>
      <c r="F443" s="161"/>
    </row>
    <row r="444" spans="1:6" ht="17">
      <c r="A444" s="239">
        <f>'Initiative Basics'!A29</f>
        <v>0</v>
      </c>
      <c r="B444" s="239"/>
      <c r="C444" s="239"/>
      <c r="D444" s="239"/>
      <c r="E444" s="239"/>
      <c r="F444" s="239"/>
    </row>
    <row r="445" spans="1:6" ht="36">
      <c r="A445" s="162" t="s">
        <v>120</v>
      </c>
      <c r="B445" s="162" t="s">
        <v>121</v>
      </c>
      <c r="C445" s="163" t="s">
        <v>23</v>
      </c>
      <c r="D445" s="163" t="s">
        <v>24</v>
      </c>
      <c r="E445" s="163" t="s">
        <v>25</v>
      </c>
      <c r="F445" s="151" t="s">
        <v>16</v>
      </c>
    </row>
    <row r="446" spans="1:6" ht="18">
      <c r="A446" s="171" t="str">
        <f>'Operating Cost Categories'!A2</f>
        <v>Staff</v>
      </c>
      <c r="B446" s="171">
        <f>'Operating Cost Categories'!B2</f>
        <v>0</v>
      </c>
      <c r="C446" s="165"/>
      <c r="D446" s="165"/>
      <c r="E446" s="165"/>
      <c r="F446" s="154">
        <f>SUM(Table159151932[[#This Row],[Fiscal Year 1 Cost]:[Fiscal Year 3 Cost]])</f>
        <v>0</v>
      </c>
    </row>
    <row r="447" spans="1:6" ht="18">
      <c r="A447" s="172" t="str">
        <f>'Operating Cost Categories'!A3</f>
        <v>Insurance</v>
      </c>
      <c r="B447" s="172">
        <f>'Operating Cost Categories'!B3</f>
        <v>0</v>
      </c>
      <c r="C447" s="167"/>
      <c r="D447" s="167"/>
      <c r="E447" s="167"/>
      <c r="F447" s="154">
        <f>SUM(Table159151932[[#This Row],[Fiscal Year 1 Cost]:[Fiscal Year 3 Cost]])</f>
        <v>0</v>
      </c>
    </row>
    <row r="448" spans="1:6" ht="18">
      <c r="A448" s="171" t="str">
        <f>'Operating Cost Categories'!A4</f>
        <v>Rent</v>
      </c>
      <c r="B448" s="171">
        <f>'Operating Cost Categories'!B4</f>
        <v>0</v>
      </c>
      <c r="C448" s="165"/>
      <c r="D448" s="165"/>
      <c r="E448" s="165"/>
      <c r="F448" s="154">
        <f>SUM(Table159151932[[#This Row],[Fiscal Year 1 Cost]:[Fiscal Year 3 Cost]])</f>
        <v>0</v>
      </c>
    </row>
    <row r="449" spans="1:6" ht="18">
      <c r="A449" s="172" t="str">
        <f>'Operating Cost Categories'!A5</f>
        <v>Utilities</v>
      </c>
      <c r="B449" s="172">
        <f>'Operating Cost Categories'!B5</f>
        <v>0</v>
      </c>
      <c r="C449" s="167"/>
      <c r="D449" s="167"/>
      <c r="E449" s="167"/>
      <c r="F449" s="154">
        <f>SUM(Table159151932[[#This Row],[Fiscal Year 1 Cost]:[Fiscal Year 3 Cost]])</f>
        <v>0</v>
      </c>
    </row>
    <row r="450" spans="1:6" ht="18">
      <c r="A450" s="171" t="str">
        <f>'Operating Cost Categories'!A6</f>
        <v>Internet/Phones</v>
      </c>
      <c r="B450" s="171">
        <f>'Operating Cost Categories'!B6</f>
        <v>0</v>
      </c>
      <c r="C450" s="165"/>
      <c r="D450" s="165"/>
      <c r="E450" s="165"/>
      <c r="F450" s="154">
        <f>SUM(Table159151932[[#This Row],[Fiscal Year 1 Cost]:[Fiscal Year 3 Cost]])</f>
        <v>0</v>
      </c>
    </row>
    <row r="451" spans="1:6" ht="18">
      <c r="A451" s="172" t="str">
        <f>'Operating Cost Categories'!A7</f>
        <v>Office Supplies</v>
      </c>
      <c r="B451" s="172">
        <f>'Operating Cost Categories'!B7</f>
        <v>0</v>
      </c>
      <c r="C451" s="167"/>
      <c r="D451" s="167"/>
      <c r="E451" s="167"/>
      <c r="F451" s="154">
        <f>SUM(Table159151932[[#This Row],[Fiscal Year 1 Cost]:[Fiscal Year 3 Cost]])</f>
        <v>0</v>
      </c>
    </row>
    <row r="452" spans="1:6" ht="18">
      <c r="A452" s="171" t="str">
        <f>'Operating Cost Categories'!A8</f>
        <v>Transportation</v>
      </c>
      <c r="B452" s="171">
        <f>'Operating Cost Categories'!B8</f>
        <v>0</v>
      </c>
      <c r="C452" s="165"/>
      <c r="D452" s="165"/>
      <c r="E452" s="165"/>
      <c r="F452" s="154">
        <f>SUM(Table159151932[[#This Row],[Fiscal Year 1 Cost]:[Fiscal Year 3 Cost]])</f>
        <v>0</v>
      </c>
    </row>
    <row r="453" spans="1:6" ht="18">
      <c r="A453" s="172" t="str">
        <f>'Operating Cost Categories'!A9</f>
        <v>Consultants/Contracts</v>
      </c>
      <c r="B453" s="172">
        <f>'Operating Cost Categories'!B9</f>
        <v>0</v>
      </c>
      <c r="C453" s="167"/>
      <c r="D453" s="167"/>
      <c r="E453" s="167"/>
      <c r="F453" s="154">
        <f>SUM(Table159151932[[#This Row],[Fiscal Year 1 Cost]:[Fiscal Year 3 Cost]])</f>
        <v>0</v>
      </c>
    </row>
    <row r="454" spans="1:6" ht="18">
      <c r="A454" s="171" t="str">
        <f>'Operating Cost Categories'!A10</f>
        <v>A</v>
      </c>
      <c r="B454" s="171">
        <f>'Operating Cost Categories'!B10</f>
        <v>0</v>
      </c>
      <c r="C454" s="165"/>
      <c r="D454" s="165"/>
      <c r="E454" s="165"/>
      <c r="F454" s="154">
        <f>SUM(Table159151932[[#This Row],[Fiscal Year 1 Cost]:[Fiscal Year 3 Cost]])</f>
        <v>0</v>
      </c>
    </row>
    <row r="455" spans="1:6" ht="18">
      <c r="A455" s="172" t="str">
        <f>'Operating Cost Categories'!A11</f>
        <v>B</v>
      </c>
      <c r="B455" s="172">
        <f>'Operating Cost Categories'!B11</f>
        <v>0</v>
      </c>
      <c r="C455" s="167"/>
      <c r="D455" s="167"/>
      <c r="E455" s="167"/>
      <c r="F455" s="154">
        <f>SUM(Table159151932[[#This Row],[Fiscal Year 1 Cost]:[Fiscal Year 3 Cost]])</f>
        <v>0</v>
      </c>
    </row>
    <row r="456" spans="1:6" ht="18">
      <c r="A456" s="171" t="str">
        <f>'Operating Cost Categories'!A12</f>
        <v>C</v>
      </c>
      <c r="B456" s="171">
        <f>'Operating Cost Categories'!B12</f>
        <v>0</v>
      </c>
      <c r="C456" s="165"/>
      <c r="D456" s="165"/>
      <c r="E456" s="165"/>
      <c r="F456" s="154">
        <f>SUM(Table159151932[[#This Row],[Fiscal Year 1 Cost]:[Fiscal Year 3 Cost]])</f>
        <v>0</v>
      </c>
    </row>
    <row r="457" spans="1:6" ht="18">
      <c r="A457" s="172" t="str">
        <f>'Operating Cost Categories'!A13</f>
        <v>D</v>
      </c>
      <c r="B457" s="172">
        <f>'Operating Cost Categories'!B13</f>
        <v>0</v>
      </c>
      <c r="C457" s="167"/>
      <c r="D457" s="167"/>
      <c r="E457" s="167"/>
      <c r="F457" s="154">
        <f>SUM(Table159151932[[#This Row],[Fiscal Year 1 Cost]:[Fiscal Year 3 Cost]])</f>
        <v>0</v>
      </c>
    </row>
    <row r="458" spans="1:6" ht="18">
      <c r="A458" s="171" t="str">
        <f>'Operating Cost Categories'!A14</f>
        <v>E</v>
      </c>
      <c r="B458" s="171">
        <f>'Operating Cost Categories'!B14</f>
        <v>0</v>
      </c>
      <c r="C458" s="165"/>
      <c r="D458" s="165"/>
      <c r="E458" s="165"/>
      <c r="F458" s="154">
        <f>SUM(Table159151932[[#This Row],[Fiscal Year 1 Cost]:[Fiscal Year 3 Cost]])</f>
        <v>0</v>
      </c>
    </row>
    <row r="459" spans="1:6" ht="18">
      <c r="A459" s="170" t="s">
        <v>22</v>
      </c>
      <c r="B459" s="170"/>
      <c r="C459" s="154">
        <f>SUBTOTAL(9,C446:C458)</f>
        <v>0</v>
      </c>
      <c r="D459" s="154">
        <f>SUBTOTAL(9,D446:D458)</f>
        <v>0</v>
      </c>
      <c r="E459" s="154">
        <f>SUBTOTAL(9,E446:E458)</f>
        <v>0</v>
      </c>
      <c r="F459" s="154">
        <f>SUBTOTAL(9,F446:F458)</f>
        <v>0</v>
      </c>
    </row>
    <row r="460" spans="1:6" ht="17">
      <c r="A460" s="161"/>
      <c r="B460" s="161"/>
      <c r="C460" s="161"/>
      <c r="D460" s="161"/>
      <c r="E460" s="161"/>
      <c r="F460" s="161"/>
    </row>
    <row r="461" spans="1:6" ht="17">
      <c r="A461" s="239">
        <f>'Initiative Basics'!A30</f>
        <v>0</v>
      </c>
      <c r="B461" s="239"/>
      <c r="C461" s="239"/>
      <c r="D461" s="239"/>
      <c r="E461" s="239"/>
      <c r="F461" s="239"/>
    </row>
    <row r="462" spans="1:6" ht="36">
      <c r="A462" s="162" t="s">
        <v>120</v>
      </c>
      <c r="B462" s="162" t="s">
        <v>121</v>
      </c>
      <c r="C462" s="163" t="s">
        <v>23</v>
      </c>
      <c r="D462" s="163" t="s">
        <v>24</v>
      </c>
      <c r="E462" s="163" t="s">
        <v>25</v>
      </c>
      <c r="F462" s="151" t="s">
        <v>16</v>
      </c>
    </row>
    <row r="463" spans="1:6" ht="18">
      <c r="A463" s="171" t="str">
        <f>'Operating Cost Categories'!A2</f>
        <v>Staff</v>
      </c>
      <c r="B463" s="171">
        <f>'Operating Cost Categories'!B2</f>
        <v>0</v>
      </c>
      <c r="C463" s="165"/>
      <c r="D463" s="165"/>
      <c r="E463" s="165"/>
      <c r="F463" s="154">
        <f>SUM(Table159151933[[#This Row],[Fiscal Year 1 Cost]:[Fiscal Year 3 Cost]])</f>
        <v>0</v>
      </c>
    </row>
    <row r="464" spans="1:6" ht="18">
      <c r="A464" s="172" t="str">
        <f>'Operating Cost Categories'!A3</f>
        <v>Insurance</v>
      </c>
      <c r="B464" s="172">
        <f>'Operating Cost Categories'!B3</f>
        <v>0</v>
      </c>
      <c r="C464" s="167"/>
      <c r="D464" s="167"/>
      <c r="E464" s="167"/>
      <c r="F464" s="154">
        <f>SUM(Table159151933[[#This Row],[Fiscal Year 1 Cost]:[Fiscal Year 3 Cost]])</f>
        <v>0</v>
      </c>
    </row>
    <row r="465" spans="1:6" ht="18">
      <c r="A465" s="171" t="str">
        <f>'Operating Cost Categories'!A4</f>
        <v>Rent</v>
      </c>
      <c r="B465" s="171">
        <f>'Operating Cost Categories'!B4</f>
        <v>0</v>
      </c>
      <c r="C465" s="165"/>
      <c r="D465" s="165"/>
      <c r="E465" s="165"/>
      <c r="F465" s="154">
        <f>SUM(Table159151933[[#This Row],[Fiscal Year 1 Cost]:[Fiscal Year 3 Cost]])</f>
        <v>0</v>
      </c>
    </row>
    <row r="466" spans="1:6" ht="18">
      <c r="A466" s="172" t="str">
        <f>'Operating Cost Categories'!A5</f>
        <v>Utilities</v>
      </c>
      <c r="B466" s="172">
        <f>'Operating Cost Categories'!B5</f>
        <v>0</v>
      </c>
      <c r="C466" s="167"/>
      <c r="D466" s="167"/>
      <c r="E466" s="167"/>
      <c r="F466" s="154">
        <f>SUM(Table159151933[[#This Row],[Fiscal Year 1 Cost]:[Fiscal Year 3 Cost]])</f>
        <v>0</v>
      </c>
    </row>
    <row r="467" spans="1:6" ht="18">
      <c r="A467" s="171" t="str">
        <f>'Operating Cost Categories'!A6</f>
        <v>Internet/Phones</v>
      </c>
      <c r="B467" s="171">
        <f>'Operating Cost Categories'!B6</f>
        <v>0</v>
      </c>
      <c r="C467" s="165"/>
      <c r="D467" s="165"/>
      <c r="E467" s="165"/>
      <c r="F467" s="154">
        <f>SUM(Table159151933[[#This Row],[Fiscal Year 1 Cost]:[Fiscal Year 3 Cost]])</f>
        <v>0</v>
      </c>
    </row>
    <row r="468" spans="1:6" ht="18">
      <c r="A468" s="172" t="str">
        <f>'Operating Cost Categories'!A7</f>
        <v>Office Supplies</v>
      </c>
      <c r="B468" s="172">
        <f>'Operating Cost Categories'!B7</f>
        <v>0</v>
      </c>
      <c r="C468" s="167"/>
      <c r="D468" s="167"/>
      <c r="E468" s="167"/>
      <c r="F468" s="154">
        <f>SUM(Table159151933[[#This Row],[Fiscal Year 1 Cost]:[Fiscal Year 3 Cost]])</f>
        <v>0</v>
      </c>
    </row>
    <row r="469" spans="1:6" ht="18">
      <c r="A469" s="171" t="str">
        <f>'Operating Cost Categories'!A8</f>
        <v>Transportation</v>
      </c>
      <c r="B469" s="171">
        <f>'Operating Cost Categories'!B8</f>
        <v>0</v>
      </c>
      <c r="C469" s="165"/>
      <c r="D469" s="165"/>
      <c r="E469" s="165"/>
      <c r="F469" s="154">
        <f>SUM(Table159151933[[#This Row],[Fiscal Year 1 Cost]:[Fiscal Year 3 Cost]])</f>
        <v>0</v>
      </c>
    </row>
    <row r="470" spans="1:6" ht="18">
      <c r="A470" s="172" t="str">
        <f>'Operating Cost Categories'!A9</f>
        <v>Consultants/Contracts</v>
      </c>
      <c r="B470" s="172">
        <f>'Operating Cost Categories'!B9</f>
        <v>0</v>
      </c>
      <c r="C470" s="167"/>
      <c r="D470" s="167"/>
      <c r="E470" s="167"/>
      <c r="F470" s="154">
        <f>SUM(Table159151933[[#This Row],[Fiscal Year 1 Cost]:[Fiscal Year 3 Cost]])</f>
        <v>0</v>
      </c>
    </row>
    <row r="471" spans="1:6" ht="18">
      <c r="A471" s="171" t="str">
        <f>'Operating Cost Categories'!A10</f>
        <v>A</v>
      </c>
      <c r="B471" s="171">
        <f>'Operating Cost Categories'!B10</f>
        <v>0</v>
      </c>
      <c r="C471" s="165"/>
      <c r="D471" s="165"/>
      <c r="E471" s="165"/>
      <c r="F471" s="154">
        <f>SUM(Table159151933[[#This Row],[Fiscal Year 1 Cost]:[Fiscal Year 3 Cost]])</f>
        <v>0</v>
      </c>
    </row>
    <row r="472" spans="1:6" ht="18">
      <c r="A472" s="172" t="str">
        <f>'Operating Cost Categories'!A11</f>
        <v>B</v>
      </c>
      <c r="B472" s="172">
        <f>'Operating Cost Categories'!B11</f>
        <v>0</v>
      </c>
      <c r="C472" s="167"/>
      <c r="D472" s="167"/>
      <c r="E472" s="167"/>
      <c r="F472" s="154">
        <f>SUM(Table159151933[[#This Row],[Fiscal Year 1 Cost]:[Fiscal Year 3 Cost]])</f>
        <v>0</v>
      </c>
    </row>
    <row r="473" spans="1:6" ht="18">
      <c r="A473" s="171" t="str">
        <f>'Operating Cost Categories'!A12</f>
        <v>C</v>
      </c>
      <c r="B473" s="171">
        <f>'Operating Cost Categories'!B12</f>
        <v>0</v>
      </c>
      <c r="C473" s="165"/>
      <c r="D473" s="165"/>
      <c r="E473" s="165"/>
      <c r="F473" s="154">
        <f>SUM(Table159151933[[#This Row],[Fiscal Year 1 Cost]:[Fiscal Year 3 Cost]])</f>
        <v>0</v>
      </c>
    </row>
    <row r="474" spans="1:6" ht="18">
      <c r="A474" s="172" t="str">
        <f>'Operating Cost Categories'!A13</f>
        <v>D</v>
      </c>
      <c r="B474" s="172">
        <f>'Operating Cost Categories'!B13</f>
        <v>0</v>
      </c>
      <c r="C474" s="167"/>
      <c r="D474" s="167"/>
      <c r="E474" s="167"/>
      <c r="F474" s="154">
        <f>SUM(Table159151933[[#This Row],[Fiscal Year 1 Cost]:[Fiscal Year 3 Cost]])</f>
        <v>0</v>
      </c>
    </row>
    <row r="475" spans="1:6" ht="18">
      <c r="A475" s="171" t="str">
        <f>'Operating Cost Categories'!A14</f>
        <v>E</v>
      </c>
      <c r="B475" s="171">
        <f>'Operating Cost Categories'!B14</f>
        <v>0</v>
      </c>
      <c r="C475" s="165"/>
      <c r="D475" s="165"/>
      <c r="E475" s="165"/>
      <c r="F475" s="154">
        <f>SUM(Table159151933[[#This Row],[Fiscal Year 1 Cost]:[Fiscal Year 3 Cost]])</f>
        <v>0</v>
      </c>
    </row>
    <row r="476" spans="1:6" ht="18">
      <c r="A476" s="170" t="s">
        <v>22</v>
      </c>
      <c r="B476" s="170"/>
      <c r="C476" s="154">
        <f>SUBTOTAL(9,C463:C475)</f>
        <v>0</v>
      </c>
      <c r="D476" s="154">
        <f>SUBTOTAL(9,D463:D475)</f>
        <v>0</v>
      </c>
      <c r="E476" s="154">
        <f>SUBTOTAL(9,E463:E475)</f>
        <v>0</v>
      </c>
      <c r="F476" s="154">
        <f>SUBTOTAL(9,F463:F475)</f>
        <v>0</v>
      </c>
    </row>
    <row r="477" spans="1:6" ht="17">
      <c r="A477" s="161"/>
      <c r="B477" s="161"/>
      <c r="C477" s="161"/>
      <c r="D477" s="161"/>
      <c r="E477" s="161"/>
      <c r="F477" s="161"/>
    </row>
    <row r="478" spans="1:6" ht="17">
      <c r="A478" s="239">
        <f>'Initiative Basics'!A31</f>
        <v>0</v>
      </c>
      <c r="B478" s="239"/>
      <c r="C478" s="239"/>
      <c r="D478" s="239"/>
      <c r="E478" s="239"/>
      <c r="F478" s="239"/>
    </row>
    <row r="479" spans="1:6" ht="36">
      <c r="A479" s="162" t="s">
        <v>120</v>
      </c>
      <c r="B479" s="162" t="s">
        <v>121</v>
      </c>
      <c r="C479" s="163" t="s">
        <v>23</v>
      </c>
      <c r="D479" s="163" t="s">
        <v>24</v>
      </c>
      <c r="E479" s="163" t="s">
        <v>25</v>
      </c>
      <c r="F479" s="151" t="s">
        <v>16</v>
      </c>
    </row>
    <row r="480" spans="1:6" ht="18">
      <c r="A480" s="171" t="str">
        <f>'Operating Cost Categories'!A2</f>
        <v>Staff</v>
      </c>
      <c r="B480" s="171">
        <f>'Operating Cost Categories'!B2</f>
        <v>0</v>
      </c>
      <c r="C480" s="165"/>
      <c r="D480" s="165"/>
      <c r="E480" s="165"/>
      <c r="F480" s="154">
        <f>SUM(Table159151934[[#This Row],[Fiscal Year 1 Cost]:[Fiscal Year 3 Cost]])</f>
        <v>0</v>
      </c>
    </row>
    <row r="481" spans="1:6" ht="18">
      <c r="A481" s="172" t="str">
        <f>'Operating Cost Categories'!A3</f>
        <v>Insurance</v>
      </c>
      <c r="B481" s="172">
        <f>'Operating Cost Categories'!B3</f>
        <v>0</v>
      </c>
      <c r="C481" s="167"/>
      <c r="D481" s="167"/>
      <c r="E481" s="167"/>
      <c r="F481" s="154">
        <f>SUM(Table159151934[[#This Row],[Fiscal Year 1 Cost]:[Fiscal Year 3 Cost]])</f>
        <v>0</v>
      </c>
    </row>
    <row r="482" spans="1:6" ht="18">
      <c r="A482" s="171" t="str">
        <f>'Operating Cost Categories'!A4</f>
        <v>Rent</v>
      </c>
      <c r="B482" s="171">
        <f>'Operating Cost Categories'!B4</f>
        <v>0</v>
      </c>
      <c r="C482" s="165"/>
      <c r="D482" s="165"/>
      <c r="E482" s="165"/>
      <c r="F482" s="154">
        <f>SUM(Table159151934[[#This Row],[Fiscal Year 1 Cost]:[Fiscal Year 3 Cost]])</f>
        <v>0</v>
      </c>
    </row>
    <row r="483" spans="1:6" ht="18">
      <c r="A483" s="172" t="str">
        <f>'Operating Cost Categories'!A5</f>
        <v>Utilities</v>
      </c>
      <c r="B483" s="172">
        <f>'Operating Cost Categories'!B5</f>
        <v>0</v>
      </c>
      <c r="C483" s="167"/>
      <c r="D483" s="167"/>
      <c r="E483" s="167"/>
      <c r="F483" s="154">
        <f>SUM(Table159151934[[#This Row],[Fiscal Year 1 Cost]:[Fiscal Year 3 Cost]])</f>
        <v>0</v>
      </c>
    </row>
    <row r="484" spans="1:6" ht="18">
      <c r="A484" s="171" t="str">
        <f>'Operating Cost Categories'!A6</f>
        <v>Internet/Phones</v>
      </c>
      <c r="B484" s="171">
        <f>'Operating Cost Categories'!B6</f>
        <v>0</v>
      </c>
      <c r="C484" s="165"/>
      <c r="D484" s="165"/>
      <c r="E484" s="165"/>
      <c r="F484" s="154">
        <f>SUM(Table159151934[[#This Row],[Fiscal Year 1 Cost]:[Fiscal Year 3 Cost]])</f>
        <v>0</v>
      </c>
    </row>
    <row r="485" spans="1:6" ht="18">
      <c r="A485" s="172" t="str">
        <f>'Operating Cost Categories'!A7</f>
        <v>Office Supplies</v>
      </c>
      <c r="B485" s="172">
        <f>'Operating Cost Categories'!B7</f>
        <v>0</v>
      </c>
      <c r="C485" s="167"/>
      <c r="D485" s="167"/>
      <c r="E485" s="167"/>
      <c r="F485" s="154">
        <f>SUM(Table159151934[[#This Row],[Fiscal Year 1 Cost]:[Fiscal Year 3 Cost]])</f>
        <v>0</v>
      </c>
    </row>
    <row r="486" spans="1:6" ht="18">
      <c r="A486" s="171" t="str">
        <f>'Operating Cost Categories'!A8</f>
        <v>Transportation</v>
      </c>
      <c r="B486" s="171">
        <f>'Operating Cost Categories'!B8</f>
        <v>0</v>
      </c>
      <c r="C486" s="165"/>
      <c r="D486" s="165"/>
      <c r="E486" s="165"/>
      <c r="F486" s="154">
        <f>SUM(Table159151934[[#This Row],[Fiscal Year 1 Cost]:[Fiscal Year 3 Cost]])</f>
        <v>0</v>
      </c>
    </row>
    <row r="487" spans="1:6" ht="18">
      <c r="A487" s="172" t="str">
        <f>'Operating Cost Categories'!A9</f>
        <v>Consultants/Contracts</v>
      </c>
      <c r="B487" s="172">
        <f>'Operating Cost Categories'!B9</f>
        <v>0</v>
      </c>
      <c r="C487" s="167"/>
      <c r="D487" s="167"/>
      <c r="E487" s="167"/>
      <c r="F487" s="154">
        <f>SUM(Table159151934[[#This Row],[Fiscal Year 1 Cost]:[Fiscal Year 3 Cost]])</f>
        <v>0</v>
      </c>
    </row>
    <row r="488" spans="1:6" ht="18">
      <c r="A488" s="171" t="str">
        <f>'Operating Cost Categories'!A10</f>
        <v>A</v>
      </c>
      <c r="B488" s="171">
        <f>'Operating Cost Categories'!B10</f>
        <v>0</v>
      </c>
      <c r="C488" s="165"/>
      <c r="D488" s="165"/>
      <c r="E488" s="165"/>
      <c r="F488" s="154">
        <f>SUM(Table159151934[[#This Row],[Fiscal Year 1 Cost]:[Fiscal Year 3 Cost]])</f>
        <v>0</v>
      </c>
    </row>
    <row r="489" spans="1:6" ht="18">
      <c r="A489" s="172" t="str">
        <f>'Operating Cost Categories'!A11</f>
        <v>B</v>
      </c>
      <c r="B489" s="172">
        <f>'Operating Cost Categories'!B11</f>
        <v>0</v>
      </c>
      <c r="C489" s="167"/>
      <c r="D489" s="167"/>
      <c r="E489" s="167"/>
      <c r="F489" s="154">
        <f>SUM(Table159151934[[#This Row],[Fiscal Year 1 Cost]:[Fiscal Year 3 Cost]])</f>
        <v>0</v>
      </c>
    </row>
    <row r="490" spans="1:6" ht="18">
      <c r="A490" s="171" t="str">
        <f>'Operating Cost Categories'!A12</f>
        <v>C</v>
      </c>
      <c r="B490" s="171">
        <f>'Operating Cost Categories'!B12</f>
        <v>0</v>
      </c>
      <c r="C490" s="165"/>
      <c r="D490" s="165"/>
      <c r="E490" s="165"/>
      <c r="F490" s="154">
        <f>SUM(Table159151934[[#This Row],[Fiscal Year 1 Cost]:[Fiscal Year 3 Cost]])</f>
        <v>0</v>
      </c>
    </row>
    <row r="491" spans="1:6" ht="18">
      <c r="A491" s="172" t="str">
        <f>'Operating Cost Categories'!A13</f>
        <v>D</v>
      </c>
      <c r="B491" s="172">
        <f>'Operating Cost Categories'!B13</f>
        <v>0</v>
      </c>
      <c r="C491" s="167"/>
      <c r="D491" s="167"/>
      <c r="E491" s="167"/>
      <c r="F491" s="154">
        <f>SUM(Table159151934[[#This Row],[Fiscal Year 1 Cost]:[Fiscal Year 3 Cost]])</f>
        <v>0</v>
      </c>
    </row>
    <row r="492" spans="1:6" ht="18">
      <c r="A492" s="171" t="str">
        <f>'Operating Cost Categories'!A14</f>
        <v>E</v>
      </c>
      <c r="B492" s="171">
        <f>'Operating Cost Categories'!B14</f>
        <v>0</v>
      </c>
      <c r="C492" s="165"/>
      <c r="D492" s="165"/>
      <c r="E492" s="165"/>
      <c r="F492" s="154">
        <f>SUM(Table159151934[[#This Row],[Fiscal Year 1 Cost]:[Fiscal Year 3 Cost]])</f>
        <v>0</v>
      </c>
    </row>
    <row r="493" spans="1:6" ht="18">
      <c r="A493" s="170" t="s">
        <v>22</v>
      </c>
      <c r="B493" s="170"/>
      <c r="C493" s="154">
        <f>SUBTOTAL(9,C480:C492)</f>
        <v>0</v>
      </c>
      <c r="D493" s="154">
        <f>SUBTOTAL(9,D480:D492)</f>
        <v>0</v>
      </c>
      <c r="E493" s="154">
        <f>SUBTOTAL(9,E480:E492)</f>
        <v>0</v>
      </c>
      <c r="F493" s="154">
        <f>SUBTOTAL(9,F480:F492)</f>
        <v>0</v>
      </c>
    </row>
    <row r="494" spans="1:6" ht="17">
      <c r="A494" s="161"/>
      <c r="B494" s="161"/>
      <c r="C494" s="161"/>
      <c r="D494" s="161"/>
      <c r="E494" s="161"/>
      <c r="F494" s="161"/>
    </row>
    <row r="495" spans="1:6" ht="17">
      <c r="A495" s="239">
        <f>'Initiative Basics'!A32</f>
        <v>0</v>
      </c>
      <c r="B495" s="239"/>
      <c r="C495" s="239"/>
      <c r="D495" s="239"/>
      <c r="E495" s="239"/>
      <c r="F495" s="239"/>
    </row>
    <row r="496" spans="1:6" ht="36">
      <c r="A496" s="162" t="s">
        <v>120</v>
      </c>
      <c r="B496" s="162" t="s">
        <v>121</v>
      </c>
      <c r="C496" s="163" t="s">
        <v>23</v>
      </c>
      <c r="D496" s="163" t="s">
        <v>24</v>
      </c>
      <c r="E496" s="163" t="s">
        <v>25</v>
      </c>
      <c r="F496" s="151" t="s">
        <v>16</v>
      </c>
    </row>
    <row r="497" spans="1:6" ht="18">
      <c r="A497" s="171" t="str">
        <f>'Operating Cost Categories'!A2</f>
        <v>Staff</v>
      </c>
      <c r="B497" s="171">
        <f>'Operating Cost Categories'!B2</f>
        <v>0</v>
      </c>
      <c r="C497" s="165"/>
      <c r="D497" s="165"/>
      <c r="E497" s="165"/>
      <c r="F497" s="154">
        <f>SUM(Table159151935[[#This Row],[Fiscal Year 1 Cost]:[Fiscal Year 3 Cost]])</f>
        <v>0</v>
      </c>
    </row>
    <row r="498" spans="1:6" ht="18">
      <c r="A498" s="172" t="str">
        <f>'Operating Cost Categories'!A3</f>
        <v>Insurance</v>
      </c>
      <c r="B498" s="172">
        <f>'Operating Cost Categories'!B3</f>
        <v>0</v>
      </c>
      <c r="C498" s="167"/>
      <c r="D498" s="167"/>
      <c r="E498" s="167"/>
      <c r="F498" s="154">
        <f>SUM(Table159151935[[#This Row],[Fiscal Year 1 Cost]:[Fiscal Year 3 Cost]])</f>
        <v>0</v>
      </c>
    </row>
    <row r="499" spans="1:6" ht="18">
      <c r="A499" s="171" t="str">
        <f>'Operating Cost Categories'!A4</f>
        <v>Rent</v>
      </c>
      <c r="B499" s="171">
        <f>'Operating Cost Categories'!B4</f>
        <v>0</v>
      </c>
      <c r="C499" s="165"/>
      <c r="D499" s="165"/>
      <c r="E499" s="165"/>
      <c r="F499" s="154">
        <f>SUM(Table159151935[[#This Row],[Fiscal Year 1 Cost]:[Fiscal Year 3 Cost]])</f>
        <v>0</v>
      </c>
    </row>
    <row r="500" spans="1:6" ht="18">
      <c r="A500" s="172" t="str">
        <f>'Operating Cost Categories'!A5</f>
        <v>Utilities</v>
      </c>
      <c r="B500" s="172">
        <f>'Operating Cost Categories'!B5</f>
        <v>0</v>
      </c>
      <c r="C500" s="167"/>
      <c r="D500" s="167"/>
      <c r="E500" s="167"/>
      <c r="F500" s="154">
        <f>SUM(Table159151935[[#This Row],[Fiscal Year 1 Cost]:[Fiscal Year 3 Cost]])</f>
        <v>0</v>
      </c>
    </row>
    <row r="501" spans="1:6" ht="18">
      <c r="A501" s="171" t="str">
        <f>'Operating Cost Categories'!A6</f>
        <v>Internet/Phones</v>
      </c>
      <c r="B501" s="171">
        <f>'Operating Cost Categories'!B6</f>
        <v>0</v>
      </c>
      <c r="C501" s="165"/>
      <c r="D501" s="165"/>
      <c r="E501" s="165"/>
      <c r="F501" s="154">
        <f>SUM(Table159151935[[#This Row],[Fiscal Year 1 Cost]:[Fiscal Year 3 Cost]])</f>
        <v>0</v>
      </c>
    </row>
    <row r="502" spans="1:6" ht="18">
      <c r="A502" s="172" t="str">
        <f>'Operating Cost Categories'!A7</f>
        <v>Office Supplies</v>
      </c>
      <c r="B502" s="172">
        <f>'Operating Cost Categories'!B7</f>
        <v>0</v>
      </c>
      <c r="C502" s="167"/>
      <c r="D502" s="167"/>
      <c r="E502" s="167"/>
      <c r="F502" s="154">
        <f>SUM(Table159151935[[#This Row],[Fiscal Year 1 Cost]:[Fiscal Year 3 Cost]])</f>
        <v>0</v>
      </c>
    </row>
    <row r="503" spans="1:6" ht="18">
      <c r="A503" s="171" t="str">
        <f>'Operating Cost Categories'!A8</f>
        <v>Transportation</v>
      </c>
      <c r="B503" s="171">
        <f>'Operating Cost Categories'!B8</f>
        <v>0</v>
      </c>
      <c r="C503" s="165"/>
      <c r="D503" s="165"/>
      <c r="E503" s="165"/>
      <c r="F503" s="154">
        <f>SUM(Table159151935[[#This Row],[Fiscal Year 1 Cost]:[Fiscal Year 3 Cost]])</f>
        <v>0</v>
      </c>
    </row>
    <row r="504" spans="1:6" ht="18">
      <c r="A504" s="172" t="str">
        <f>'Operating Cost Categories'!A9</f>
        <v>Consultants/Contracts</v>
      </c>
      <c r="B504" s="172">
        <f>'Operating Cost Categories'!B9</f>
        <v>0</v>
      </c>
      <c r="C504" s="167"/>
      <c r="D504" s="167"/>
      <c r="E504" s="167"/>
      <c r="F504" s="154">
        <f>SUM(Table159151935[[#This Row],[Fiscal Year 1 Cost]:[Fiscal Year 3 Cost]])</f>
        <v>0</v>
      </c>
    </row>
    <row r="505" spans="1:6" ht="18">
      <c r="A505" s="171" t="str">
        <f>'Operating Cost Categories'!A10</f>
        <v>A</v>
      </c>
      <c r="B505" s="171">
        <f>'Operating Cost Categories'!B10</f>
        <v>0</v>
      </c>
      <c r="C505" s="165"/>
      <c r="D505" s="165"/>
      <c r="E505" s="165"/>
      <c r="F505" s="154">
        <f>SUM(Table159151935[[#This Row],[Fiscal Year 1 Cost]:[Fiscal Year 3 Cost]])</f>
        <v>0</v>
      </c>
    </row>
    <row r="506" spans="1:6" ht="18">
      <c r="A506" s="172" t="str">
        <f>'Operating Cost Categories'!A11</f>
        <v>B</v>
      </c>
      <c r="B506" s="172">
        <f>'Operating Cost Categories'!B11</f>
        <v>0</v>
      </c>
      <c r="C506" s="167"/>
      <c r="D506" s="167"/>
      <c r="E506" s="167"/>
      <c r="F506" s="154">
        <f>SUM(Table159151935[[#This Row],[Fiscal Year 1 Cost]:[Fiscal Year 3 Cost]])</f>
        <v>0</v>
      </c>
    </row>
    <row r="507" spans="1:6" ht="18">
      <c r="A507" s="171" t="str">
        <f>'Operating Cost Categories'!A12</f>
        <v>C</v>
      </c>
      <c r="B507" s="171">
        <f>'Operating Cost Categories'!B12</f>
        <v>0</v>
      </c>
      <c r="C507" s="165"/>
      <c r="D507" s="165"/>
      <c r="E507" s="165"/>
      <c r="F507" s="154">
        <f>SUM(Table159151935[[#This Row],[Fiscal Year 1 Cost]:[Fiscal Year 3 Cost]])</f>
        <v>0</v>
      </c>
    </row>
    <row r="508" spans="1:6" ht="18">
      <c r="A508" s="172" t="str">
        <f>'Operating Cost Categories'!A13</f>
        <v>D</v>
      </c>
      <c r="B508" s="172">
        <f>'Operating Cost Categories'!B13</f>
        <v>0</v>
      </c>
      <c r="C508" s="167"/>
      <c r="D508" s="167"/>
      <c r="E508" s="167"/>
      <c r="F508" s="154">
        <f>SUM(Table159151935[[#This Row],[Fiscal Year 1 Cost]:[Fiscal Year 3 Cost]])</f>
        <v>0</v>
      </c>
    </row>
    <row r="509" spans="1:6" ht="18">
      <c r="A509" s="171" t="str">
        <f>'Operating Cost Categories'!A14</f>
        <v>E</v>
      </c>
      <c r="B509" s="171">
        <f>'Operating Cost Categories'!B14</f>
        <v>0</v>
      </c>
      <c r="C509" s="165"/>
      <c r="D509" s="165"/>
      <c r="E509" s="165"/>
      <c r="F509" s="154">
        <f>SUM(Table159151935[[#This Row],[Fiscal Year 1 Cost]:[Fiscal Year 3 Cost]])</f>
        <v>0</v>
      </c>
    </row>
    <row r="510" spans="1:6" ht="18">
      <c r="A510" s="170" t="s">
        <v>22</v>
      </c>
      <c r="B510" s="170"/>
      <c r="C510" s="154">
        <f>SUBTOTAL(9,C497:C509)</f>
        <v>0</v>
      </c>
      <c r="D510" s="154">
        <f>SUBTOTAL(9,D497:D509)</f>
        <v>0</v>
      </c>
      <c r="E510" s="154">
        <f>SUBTOTAL(9,E497:E509)</f>
        <v>0</v>
      </c>
      <c r="F510" s="154">
        <f>SUBTOTAL(9,F497:F509)</f>
        <v>0</v>
      </c>
    </row>
    <row r="511" spans="1:6" ht="17">
      <c r="A511" s="161"/>
      <c r="B511" s="161"/>
      <c r="C511" s="161"/>
      <c r="D511" s="161"/>
      <c r="E511" s="161"/>
      <c r="F511" s="161"/>
    </row>
    <row r="512" spans="1:6" ht="17">
      <c r="A512" s="239">
        <f>'Initiative Basics'!A33</f>
        <v>0</v>
      </c>
      <c r="B512" s="239"/>
      <c r="C512" s="239"/>
      <c r="D512" s="239"/>
      <c r="E512" s="239"/>
      <c r="F512" s="239"/>
    </row>
    <row r="513" spans="1:6" ht="36">
      <c r="A513" s="162" t="s">
        <v>120</v>
      </c>
      <c r="B513" s="162" t="s">
        <v>121</v>
      </c>
      <c r="C513" s="163" t="s">
        <v>23</v>
      </c>
      <c r="D513" s="163" t="s">
        <v>24</v>
      </c>
      <c r="E513" s="163" t="s">
        <v>25</v>
      </c>
      <c r="F513" s="151" t="s">
        <v>16</v>
      </c>
    </row>
    <row r="514" spans="1:6" ht="18">
      <c r="A514" s="171" t="str">
        <f>'Operating Cost Categories'!A2</f>
        <v>Staff</v>
      </c>
      <c r="B514" s="171">
        <f>'Operating Cost Categories'!B2</f>
        <v>0</v>
      </c>
      <c r="C514" s="165"/>
      <c r="D514" s="165"/>
      <c r="E514" s="165"/>
      <c r="F514" s="154">
        <f>SUM(Table159151936[[#This Row],[Fiscal Year 1 Cost]:[Fiscal Year 3 Cost]])</f>
        <v>0</v>
      </c>
    </row>
    <row r="515" spans="1:6" ht="18">
      <c r="A515" s="172" t="str">
        <f>'Operating Cost Categories'!A3</f>
        <v>Insurance</v>
      </c>
      <c r="B515" s="172">
        <f>'Operating Cost Categories'!B3</f>
        <v>0</v>
      </c>
      <c r="C515" s="167"/>
      <c r="D515" s="167"/>
      <c r="E515" s="167"/>
      <c r="F515" s="154">
        <f>SUM(Table159151936[[#This Row],[Fiscal Year 1 Cost]:[Fiscal Year 3 Cost]])</f>
        <v>0</v>
      </c>
    </row>
    <row r="516" spans="1:6" ht="18">
      <c r="A516" s="171" t="str">
        <f>'Operating Cost Categories'!A4</f>
        <v>Rent</v>
      </c>
      <c r="B516" s="171">
        <f>'Operating Cost Categories'!B4</f>
        <v>0</v>
      </c>
      <c r="C516" s="165"/>
      <c r="D516" s="165"/>
      <c r="E516" s="165"/>
      <c r="F516" s="154">
        <f>SUM(Table159151936[[#This Row],[Fiscal Year 1 Cost]:[Fiscal Year 3 Cost]])</f>
        <v>0</v>
      </c>
    </row>
    <row r="517" spans="1:6" ht="18">
      <c r="A517" s="172" t="str">
        <f>'Operating Cost Categories'!A5</f>
        <v>Utilities</v>
      </c>
      <c r="B517" s="172">
        <f>'Operating Cost Categories'!B5</f>
        <v>0</v>
      </c>
      <c r="C517" s="167"/>
      <c r="D517" s="167"/>
      <c r="E517" s="167"/>
      <c r="F517" s="154">
        <f>SUM(Table159151936[[#This Row],[Fiscal Year 1 Cost]:[Fiscal Year 3 Cost]])</f>
        <v>0</v>
      </c>
    </row>
    <row r="518" spans="1:6" ht="18">
      <c r="A518" s="171" t="str">
        <f>'Operating Cost Categories'!A6</f>
        <v>Internet/Phones</v>
      </c>
      <c r="B518" s="171">
        <f>'Operating Cost Categories'!B6</f>
        <v>0</v>
      </c>
      <c r="C518" s="165"/>
      <c r="D518" s="165"/>
      <c r="E518" s="165"/>
      <c r="F518" s="154">
        <f>SUM(Table159151936[[#This Row],[Fiscal Year 1 Cost]:[Fiscal Year 3 Cost]])</f>
        <v>0</v>
      </c>
    </row>
    <row r="519" spans="1:6" ht="18">
      <c r="A519" s="172" t="str">
        <f>'Operating Cost Categories'!A7</f>
        <v>Office Supplies</v>
      </c>
      <c r="B519" s="172">
        <f>'Operating Cost Categories'!B7</f>
        <v>0</v>
      </c>
      <c r="C519" s="167"/>
      <c r="D519" s="167"/>
      <c r="E519" s="167"/>
      <c r="F519" s="154">
        <f>SUM(Table159151936[[#This Row],[Fiscal Year 1 Cost]:[Fiscal Year 3 Cost]])</f>
        <v>0</v>
      </c>
    </row>
    <row r="520" spans="1:6" ht="18">
      <c r="A520" s="171" t="str">
        <f>'Operating Cost Categories'!A8</f>
        <v>Transportation</v>
      </c>
      <c r="B520" s="171">
        <f>'Operating Cost Categories'!B8</f>
        <v>0</v>
      </c>
      <c r="C520" s="165"/>
      <c r="D520" s="165"/>
      <c r="E520" s="165"/>
      <c r="F520" s="154">
        <f>SUM(Table159151936[[#This Row],[Fiscal Year 1 Cost]:[Fiscal Year 3 Cost]])</f>
        <v>0</v>
      </c>
    </row>
    <row r="521" spans="1:6" ht="18">
      <c r="A521" s="172" t="str">
        <f>'Operating Cost Categories'!A9</f>
        <v>Consultants/Contracts</v>
      </c>
      <c r="B521" s="172">
        <f>'Operating Cost Categories'!B9</f>
        <v>0</v>
      </c>
      <c r="C521" s="167"/>
      <c r="D521" s="167"/>
      <c r="E521" s="167"/>
      <c r="F521" s="154">
        <f>SUM(Table159151936[[#This Row],[Fiscal Year 1 Cost]:[Fiscal Year 3 Cost]])</f>
        <v>0</v>
      </c>
    </row>
    <row r="522" spans="1:6" ht="18">
      <c r="A522" s="171" t="str">
        <f>'Operating Cost Categories'!A10</f>
        <v>A</v>
      </c>
      <c r="B522" s="171">
        <f>'Operating Cost Categories'!B10</f>
        <v>0</v>
      </c>
      <c r="C522" s="165"/>
      <c r="D522" s="165"/>
      <c r="E522" s="165"/>
      <c r="F522" s="154">
        <f>SUM(Table159151936[[#This Row],[Fiscal Year 1 Cost]:[Fiscal Year 3 Cost]])</f>
        <v>0</v>
      </c>
    </row>
    <row r="523" spans="1:6" ht="18">
      <c r="A523" s="172" t="str">
        <f>'Operating Cost Categories'!A11</f>
        <v>B</v>
      </c>
      <c r="B523" s="172">
        <f>'Operating Cost Categories'!B11</f>
        <v>0</v>
      </c>
      <c r="C523" s="167"/>
      <c r="D523" s="167"/>
      <c r="E523" s="167"/>
      <c r="F523" s="154">
        <f>SUM(Table159151936[[#This Row],[Fiscal Year 1 Cost]:[Fiscal Year 3 Cost]])</f>
        <v>0</v>
      </c>
    </row>
    <row r="524" spans="1:6" ht="18">
      <c r="A524" s="171" t="str">
        <f>'Operating Cost Categories'!A12</f>
        <v>C</v>
      </c>
      <c r="B524" s="171">
        <f>'Operating Cost Categories'!B12</f>
        <v>0</v>
      </c>
      <c r="C524" s="165"/>
      <c r="D524" s="165"/>
      <c r="E524" s="165"/>
      <c r="F524" s="154">
        <f>SUM(Table159151936[[#This Row],[Fiscal Year 1 Cost]:[Fiscal Year 3 Cost]])</f>
        <v>0</v>
      </c>
    </row>
    <row r="525" spans="1:6" ht="18">
      <c r="A525" s="172" t="str">
        <f>'Operating Cost Categories'!A13</f>
        <v>D</v>
      </c>
      <c r="B525" s="172">
        <f>'Operating Cost Categories'!B13</f>
        <v>0</v>
      </c>
      <c r="C525" s="167"/>
      <c r="D525" s="167"/>
      <c r="E525" s="167"/>
      <c r="F525" s="154">
        <f>SUM(Table159151936[[#This Row],[Fiscal Year 1 Cost]:[Fiscal Year 3 Cost]])</f>
        <v>0</v>
      </c>
    </row>
    <row r="526" spans="1:6" ht="18">
      <c r="A526" s="171" t="str">
        <f>'Operating Cost Categories'!A14</f>
        <v>E</v>
      </c>
      <c r="B526" s="171">
        <f>'Operating Cost Categories'!B14</f>
        <v>0</v>
      </c>
      <c r="C526" s="165"/>
      <c r="D526" s="165"/>
      <c r="E526" s="165"/>
      <c r="F526" s="154">
        <f>SUM(Table159151936[[#This Row],[Fiscal Year 1 Cost]:[Fiscal Year 3 Cost]])</f>
        <v>0</v>
      </c>
    </row>
    <row r="527" spans="1:6" ht="18">
      <c r="A527" s="170" t="s">
        <v>22</v>
      </c>
      <c r="B527" s="170"/>
      <c r="C527" s="154">
        <f>SUBTOTAL(9,C514:C526)</f>
        <v>0</v>
      </c>
      <c r="D527" s="154">
        <f>SUBTOTAL(9,D514:D526)</f>
        <v>0</v>
      </c>
      <c r="E527" s="154">
        <f>SUBTOTAL(9,E514:E526)</f>
        <v>0</v>
      </c>
      <c r="F527" s="154">
        <f>SUBTOTAL(9,F514:F526)</f>
        <v>0</v>
      </c>
    </row>
    <row r="528" spans="1:6" ht="17">
      <c r="A528" s="161"/>
      <c r="B528" s="161"/>
      <c r="C528" s="161"/>
      <c r="D528" s="161"/>
      <c r="E528" s="161"/>
      <c r="F528" s="161"/>
    </row>
    <row r="529" spans="1:6" ht="17">
      <c r="A529" s="239">
        <f>'Initiative Basics'!A34</f>
        <v>0</v>
      </c>
      <c r="B529" s="239"/>
      <c r="C529" s="239"/>
      <c r="D529" s="239"/>
      <c r="E529" s="239"/>
      <c r="F529" s="239"/>
    </row>
    <row r="530" spans="1:6" ht="36">
      <c r="A530" s="162" t="s">
        <v>120</v>
      </c>
      <c r="B530" s="162" t="s">
        <v>121</v>
      </c>
      <c r="C530" s="163" t="s">
        <v>23</v>
      </c>
      <c r="D530" s="163" t="s">
        <v>24</v>
      </c>
      <c r="E530" s="163" t="s">
        <v>25</v>
      </c>
      <c r="F530" s="151" t="s">
        <v>16</v>
      </c>
    </row>
    <row r="531" spans="1:6" ht="18">
      <c r="A531" s="171" t="str">
        <f>'Operating Cost Categories'!A2</f>
        <v>Staff</v>
      </c>
      <c r="B531" s="171">
        <f>'Operating Cost Categories'!B2</f>
        <v>0</v>
      </c>
      <c r="C531" s="165"/>
      <c r="D531" s="165"/>
      <c r="E531" s="165"/>
      <c r="F531" s="154">
        <f>SUM(Table159151937[[#This Row],[Fiscal Year 1 Cost]:[Fiscal Year 3 Cost]])</f>
        <v>0</v>
      </c>
    </row>
    <row r="532" spans="1:6" ht="18">
      <c r="A532" s="172" t="str">
        <f>'Operating Cost Categories'!A3</f>
        <v>Insurance</v>
      </c>
      <c r="B532" s="172">
        <f>'Operating Cost Categories'!B3</f>
        <v>0</v>
      </c>
      <c r="C532" s="167"/>
      <c r="D532" s="167"/>
      <c r="E532" s="167"/>
      <c r="F532" s="154">
        <f>SUM(Table159151937[[#This Row],[Fiscal Year 1 Cost]:[Fiscal Year 3 Cost]])</f>
        <v>0</v>
      </c>
    </row>
    <row r="533" spans="1:6" ht="18">
      <c r="A533" s="171" t="str">
        <f>'Operating Cost Categories'!A4</f>
        <v>Rent</v>
      </c>
      <c r="B533" s="171">
        <f>'Operating Cost Categories'!B4</f>
        <v>0</v>
      </c>
      <c r="C533" s="165"/>
      <c r="D533" s="165"/>
      <c r="E533" s="165"/>
      <c r="F533" s="154">
        <f>SUM(Table159151937[[#This Row],[Fiscal Year 1 Cost]:[Fiscal Year 3 Cost]])</f>
        <v>0</v>
      </c>
    </row>
    <row r="534" spans="1:6" ht="18">
      <c r="A534" s="172" t="str">
        <f>'Operating Cost Categories'!A5</f>
        <v>Utilities</v>
      </c>
      <c r="B534" s="172">
        <f>'Operating Cost Categories'!B5</f>
        <v>0</v>
      </c>
      <c r="C534" s="167"/>
      <c r="D534" s="167"/>
      <c r="E534" s="167"/>
      <c r="F534" s="154">
        <f>SUM(Table159151937[[#This Row],[Fiscal Year 1 Cost]:[Fiscal Year 3 Cost]])</f>
        <v>0</v>
      </c>
    </row>
    <row r="535" spans="1:6" ht="18">
      <c r="A535" s="171" t="str">
        <f>'Operating Cost Categories'!A6</f>
        <v>Internet/Phones</v>
      </c>
      <c r="B535" s="171">
        <f>'Operating Cost Categories'!B6</f>
        <v>0</v>
      </c>
      <c r="C535" s="165"/>
      <c r="D535" s="165"/>
      <c r="E535" s="165"/>
      <c r="F535" s="154">
        <f>SUM(Table159151937[[#This Row],[Fiscal Year 1 Cost]:[Fiscal Year 3 Cost]])</f>
        <v>0</v>
      </c>
    </row>
    <row r="536" spans="1:6" ht="18">
      <c r="A536" s="172" t="str">
        <f>'Operating Cost Categories'!A7</f>
        <v>Office Supplies</v>
      </c>
      <c r="B536" s="172">
        <f>'Operating Cost Categories'!B7</f>
        <v>0</v>
      </c>
      <c r="C536" s="167"/>
      <c r="D536" s="167"/>
      <c r="E536" s="167"/>
      <c r="F536" s="154">
        <f>SUM(Table159151937[[#This Row],[Fiscal Year 1 Cost]:[Fiscal Year 3 Cost]])</f>
        <v>0</v>
      </c>
    </row>
    <row r="537" spans="1:6" ht="18">
      <c r="A537" s="171" t="str">
        <f>'Operating Cost Categories'!A8</f>
        <v>Transportation</v>
      </c>
      <c r="B537" s="171">
        <f>'Operating Cost Categories'!B8</f>
        <v>0</v>
      </c>
      <c r="C537" s="165"/>
      <c r="D537" s="165"/>
      <c r="E537" s="165"/>
      <c r="F537" s="154">
        <f>SUM(Table159151937[[#This Row],[Fiscal Year 1 Cost]:[Fiscal Year 3 Cost]])</f>
        <v>0</v>
      </c>
    </row>
    <row r="538" spans="1:6" ht="18">
      <c r="A538" s="172" t="str">
        <f>'Operating Cost Categories'!A9</f>
        <v>Consultants/Contracts</v>
      </c>
      <c r="B538" s="172">
        <f>'Operating Cost Categories'!B9</f>
        <v>0</v>
      </c>
      <c r="C538" s="167"/>
      <c r="D538" s="167"/>
      <c r="E538" s="167"/>
      <c r="F538" s="154">
        <f>SUM(Table159151937[[#This Row],[Fiscal Year 1 Cost]:[Fiscal Year 3 Cost]])</f>
        <v>0</v>
      </c>
    </row>
    <row r="539" spans="1:6" ht="18">
      <c r="A539" s="171" t="str">
        <f>'Operating Cost Categories'!A10</f>
        <v>A</v>
      </c>
      <c r="B539" s="171">
        <f>'Operating Cost Categories'!B10</f>
        <v>0</v>
      </c>
      <c r="C539" s="165"/>
      <c r="D539" s="165"/>
      <c r="E539" s="165"/>
      <c r="F539" s="154">
        <f>SUM(Table159151937[[#This Row],[Fiscal Year 1 Cost]:[Fiscal Year 3 Cost]])</f>
        <v>0</v>
      </c>
    </row>
    <row r="540" spans="1:6" ht="18">
      <c r="A540" s="172" t="str">
        <f>'Operating Cost Categories'!A11</f>
        <v>B</v>
      </c>
      <c r="B540" s="172">
        <f>'Operating Cost Categories'!B11</f>
        <v>0</v>
      </c>
      <c r="C540" s="167"/>
      <c r="D540" s="167"/>
      <c r="E540" s="167"/>
      <c r="F540" s="154">
        <f>SUM(Table159151937[[#This Row],[Fiscal Year 1 Cost]:[Fiscal Year 3 Cost]])</f>
        <v>0</v>
      </c>
    </row>
    <row r="541" spans="1:6" ht="18">
      <c r="A541" s="171" t="str">
        <f>'Operating Cost Categories'!A12</f>
        <v>C</v>
      </c>
      <c r="B541" s="171">
        <f>'Operating Cost Categories'!B12</f>
        <v>0</v>
      </c>
      <c r="C541" s="165"/>
      <c r="D541" s="165"/>
      <c r="E541" s="165"/>
      <c r="F541" s="154">
        <f>SUM(Table159151937[[#This Row],[Fiscal Year 1 Cost]:[Fiscal Year 3 Cost]])</f>
        <v>0</v>
      </c>
    </row>
    <row r="542" spans="1:6" ht="18">
      <c r="A542" s="172" t="str">
        <f>'Operating Cost Categories'!A13</f>
        <v>D</v>
      </c>
      <c r="B542" s="172">
        <f>'Operating Cost Categories'!B13</f>
        <v>0</v>
      </c>
      <c r="C542" s="167"/>
      <c r="D542" s="167"/>
      <c r="E542" s="167"/>
      <c r="F542" s="154">
        <f>SUM(Table159151937[[#This Row],[Fiscal Year 1 Cost]:[Fiscal Year 3 Cost]])</f>
        <v>0</v>
      </c>
    </row>
    <row r="543" spans="1:6" ht="18">
      <c r="A543" s="171" t="str">
        <f>'Operating Cost Categories'!A14</f>
        <v>E</v>
      </c>
      <c r="B543" s="171">
        <f>'Operating Cost Categories'!B14</f>
        <v>0</v>
      </c>
      <c r="C543" s="165"/>
      <c r="D543" s="165"/>
      <c r="E543" s="165"/>
      <c r="F543" s="154">
        <f>SUM(Table159151937[[#This Row],[Fiscal Year 1 Cost]:[Fiscal Year 3 Cost]])</f>
        <v>0</v>
      </c>
    </row>
    <row r="544" spans="1:6" ht="18">
      <c r="A544" s="170" t="s">
        <v>22</v>
      </c>
      <c r="B544" s="170"/>
      <c r="C544" s="154">
        <f>SUBTOTAL(9,C531:C543)</f>
        <v>0</v>
      </c>
      <c r="D544" s="154">
        <f>SUBTOTAL(9,D531:D543)</f>
        <v>0</v>
      </c>
      <c r="E544" s="154">
        <f>SUBTOTAL(9,E531:E543)</f>
        <v>0</v>
      </c>
      <c r="F544" s="154">
        <f>SUBTOTAL(9,F531:F543)</f>
        <v>0</v>
      </c>
    </row>
    <row r="545" spans="1:6" ht="17">
      <c r="A545" s="161"/>
      <c r="B545" s="161"/>
      <c r="C545" s="161"/>
      <c r="D545" s="161"/>
      <c r="E545" s="161"/>
      <c r="F545" s="161"/>
    </row>
    <row r="546" spans="1:6" ht="17">
      <c r="A546" s="239">
        <f>'Initiative Basics'!A35</f>
        <v>0</v>
      </c>
      <c r="B546" s="239"/>
      <c r="C546" s="239"/>
      <c r="D546" s="239"/>
      <c r="E546" s="239"/>
      <c r="F546" s="239"/>
    </row>
    <row r="547" spans="1:6" ht="36">
      <c r="A547" s="162" t="s">
        <v>120</v>
      </c>
      <c r="B547" s="162" t="s">
        <v>121</v>
      </c>
      <c r="C547" s="163" t="s">
        <v>23</v>
      </c>
      <c r="D547" s="163" t="s">
        <v>24</v>
      </c>
      <c r="E547" s="163" t="s">
        <v>25</v>
      </c>
      <c r="F547" s="151" t="s">
        <v>16</v>
      </c>
    </row>
    <row r="548" spans="1:6" ht="18">
      <c r="A548" s="171" t="str">
        <f>'Operating Cost Categories'!A2</f>
        <v>Staff</v>
      </c>
      <c r="B548" s="171">
        <f>'Operating Cost Categories'!B2</f>
        <v>0</v>
      </c>
      <c r="C548" s="165"/>
      <c r="D548" s="165"/>
      <c r="E548" s="165"/>
      <c r="F548" s="154">
        <f>SUM(Table159151938[[#This Row],[Fiscal Year 1 Cost]:[Fiscal Year 3 Cost]])</f>
        <v>0</v>
      </c>
    </row>
    <row r="549" spans="1:6" ht="18">
      <c r="A549" s="172" t="str">
        <f>'Operating Cost Categories'!A3</f>
        <v>Insurance</v>
      </c>
      <c r="B549" s="172">
        <f>'Operating Cost Categories'!B3</f>
        <v>0</v>
      </c>
      <c r="C549" s="167"/>
      <c r="D549" s="167"/>
      <c r="E549" s="167"/>
      <c r="F549" s="154">
        <f>SUM(Table159151938[[#This Row],[Fiscal Year 1 Cost]:[Fiscal Year 3 Cost]])</f>
        <v>0</v>
      </c>
    </row>
    <row r="550" spans="1:6" ht="18">
      <c r="A550" s="171" t="str">
        <f>'Operating Cost Categories'!A4</f>
        <v>Rent</v>
      </c>
      <c r="B550" s="171">
        <f>'Operating Cost Categories'!B4</f>
        <v>0</v>
      </c>
      <c r="C550" s="165"/>
      <c r="D550" s="165"/>
      <c r="E550" s="165"/>
      <c r="F550" s="154">
        <f>SUM(Table159151938[[#This Row],[Fiscal Year 1 Cost]:[Fiscal Year 3 Cost]])</f>
        <v>0</v>
      </c>
    </row>
    <row r="551" spans="1:6" ht="18">
      <c r="A551" s="172" t="str">
        <f>'Operating Cost Categories'!A5</f>
        <v>Utilities</v>
      </c>
      <c r="B551" s="172">
        <f>'Operating Cost Categories'!B5</f>
        <v>0</v>
      </c>
      <c r="C551" s="167"/>
      <c r="D551" s="167"/>
      <c r="E551" s="167"/>
      <c r="F551" s="154">
        <f>SUM(Table159151938[[#This Row],[Fiscal Year 1 Cost]:[Fiscal Year 3 Cost]])</f>
        <v>0</v>
      </c>
    </row>
    <row r="552" spans="1:6" ht="18">
      <c r="A552" s="171" t="str">
        <f>'Operating Cost Categories'!A6</f>
        <v>Internet/Phones</v>
      </c>
      <c r="B552" s="171">
        <f>'Operating Cost Categories'!B6</f>
        <v>0</v>
      </c>
      <c r="C552" s="165"/>
      <c r="D552" s="165"/>
      <c r="E552" s="165"/>
      <c r="F552" s="154">
        <f>SUM(Table159151938[[#This Row],[Fiscal Year 1 Cost]:[Fiscal Year 3 Cost]])</f>
        <v>0</v>
      </c>
    </row>
    <row r="553" spans="1:6" ht="18">
      <c r="A553" s="172" t="str">
        <f>'Operating Cost Categories'!A7</f>
        <v>Office Supplies</v>
      </c>
      <c r="B553" s="172">
        <f>'Operating Cost Categories'!B7</f>
        <v>0</v>
      </c>
      <c r="C553" s="167"/>
      <c r="D553" s="167"/>
      <c r="E553" s="167"/>
      <c r="F553" s="154">
        <f>SUM(Table159151938[[#This Row],[Fiscal Year 1 Cost]:[Fiscal Year 3 Cost]])</f>
        <v>0</v>
      </c>
    </row>
    <row r="554" spans="1:6" ht="18">
      <c r="A554" s="171" t="str">
        <f>'Operating Cost Categories'!A8</f>
        <v>Transportation</v>
      </c>
      <c r="B554" s="171">
        <f>'Operating Cost Categories'!B8</f>
        <v>0</v>
      </c>
      <c r="C554" s="165"/>
      <c r="D554" s="165"/>
      <c r="E554" s="165"/>
      <c r="F554" s="154">
        <f>SUM(Table159151938[[#This Row],[Fiscal Year 1 Cost]:[Fiscal Year 3 Cost]])</f>
        <v>0</v>
      </c>
    </row>
    <row r="555" spans="1:6" ht="18">
      <c r="A555" s="172" t="str">
        <f>'Operating Cost Categories'!A9</f>
        <v>Consultants/Contracts</v>
      </c>
      <c r="B555" s="172">
        <f>'Operating Cost Categories'!B9</f>
        <v>0</v>
      </c>
      <c r="C555" s="167"/>
      <c r="D555" s="167"/>
      <c r="E555" s="167"/>
      <c r="F555" s="154">
        <f>SUM(Table159151938[[#This Row],[Fiscal Year 1 Cost]:[Fiscal Year 3 Cost]])</f>
        <v>0</v>
      </c>
    </row>
    <row r="556" spans="1:6" ht="18">
      <c r="A556" s="171" t="str">
        <f>'Operating Cost Categories'!A10</f>
        <v>A</v>
      </c>
      <c r="B556" s="171">
        <f>'Operating Cost Categories'!B10</f>
        <v>0</v>
      </c>
      <c r="C556" s="165"/>
      <c r="D556" s="165"/>
      <c r="E556" s="165"/>
      <c r="F556" s="154">
        <f>SUM(Table159151938[[#This Row],[Fiscal Year 1 Cost]:[Fiscal Year 3 Cost]])</f>
        <v>0</v>
      </c>
    </row>
    <row r="557" spans="1:6" ht="18">
      <c r="A557" s="172" t="str">
        <f>'Operating Cost Categories'!A11</f>
        <v>B</v>
      </c>
      <c r="B557" s="172">
        <f>'Operating Cost Categories'!B11</f>
        <v>0</v>
      </c>
      <c r="C557" s="167"/>
      <c r="D557" s="167"/>
      <c r="E557" s="167"/>
      <c r="F557" s="154">
        <f>SUM(Table159151938[[#This Row],[Fiscal Year 1 Cost]:[Fiscal Year 3 Cost]])</f>
        <v>0</v>
      </c>
    </row>
    <row r="558" spans="1:6" ht="18">
      <c r="A558" s="171" t="str">
        <f>'Operating Cost Categories'!A12</f>
        <v>C</v>
      </c>
      <c r="B558" s="171">
        <f>'Operating Cost Categories'!B12</f>
        <v>0</v>
      </c>
      <c r="C558" s="165"/>
      <c r="D558" s="165"/>
      <c r="E558" s="165"/>
      <c r="F558" s="154">
        <f>SUM(Table159151938[[#This Row],[Fiscal Year 1 Cost]:[Fiscal Year 3 Cost]])</f>
        <v>0</v>
      </c>
    </row>
    <row r="559" spans="1:6" ht="18">
      <c r="A559" s="172" t="str">
        <f>'Operating Cost Categories'!A13</f>
        <v>D</v>
      </c>
      <c r="B559" s="172">
        <f>'Operating Cost Categories'!B13</f>
        <v>0</v>
      </c>
      <c r="C559" s="167"/>
      <c r="D559" s="167"/>
      <c r="E559" s="167"/>
      <c r="F559" s="154">
        <f>SUM(Table159151938[[#This Row],[Fiscal Year 1 Cost]:[Fiscal Year 3 Cost]])</f>
        <v>0</v>
      </c>
    </row>
    <row r="560" spans="1:6" ht="18">
      <c r="A560" s="171" t="str">
        <f>'Operating Cost Categories'!A14</f>
        <v>E</v>
      </c>
      <c r="B560" s="171">
        <f>'Operating Cost Categories'!B14</f>
        <v>0</v>
      </c>
      <c r="C560" s="165"/>
      <c r="D560" s="165"/>
      <c r="E560" s="165"/>
      <c r="F560" s="154">
        <f>SUM(Table159151938[[#This Row],[Fiscal Year 1 Cost]:[Fiscal Year 3 Cost]])</f>
        <v>0</v>
      </c>
    </row>
    <row r="561" spans="1:6" ht="18">
      <c r="A561" s="170" t="s">
        <v>22</v>
      </c>
      <c r="B561" s="170"/>
      <c r="C561" s="154">
        <f>SUBTOTAL(9,C548:C560)</f>
        <v>0</v>
      </c>
      <c r="D561" s="154">
        <f>SUBTOTAL(9,D548:D560)</f>
        <v>0</v>
      </c>
      <c r="E561" s="154">
        <f>SUBTOTAL(9,E548:E560)</f>
        <v>0</v>
      </c>
      <c r="F561" s="154">
        <f>SUBTOTAL(9,F548:F560)</f>
        <v>0</v>
      </c>
    </row>
    <row r="562" spans="1:6" ht="17">
      <c r="A562" s="161"/>
      <c r="B562" s="161"/>
      <c r="C562" s="161"/>
      <c r="D562" s="161"/>
      <c r="E562" s="161"/>
      <c r="F562" s="161"/>
    </row>
    <row r="563" spans="1:6" ht="17">
      <c r="A563" s="239">
        <f>'Initiative Basics'!A36</f>
        <v>0</v>
      </c>
      <c r="B563" s="239"/>
      <c r="C563" s="239"/>
      <c r="D563" s="239"/>
      <c r="E563" s="239"/>
      <c r="F563" s="239"/>
    </row>
    <row r="564" spans="1:6" ht="36">
      <c r="A564" s="162" t="s">
        <v>120</v>
      </c>
      <c r="B564" s="162" t="s">
        <v>121</v>
      </c>
      <c r="C564" s="163" t="s">
        <v>23</v>
      </c>
      <c r="D564" s="163" t="s">
        <v>24</v>
      </c>
      <c r="E564" s="163" t="s">
        <v>25</v>
      </c>
      <c r="F564" s="151" t="s">
        <v>16</v>
      </c>
    </row>
    <row r="565" spans="1:6" ht="18">
      <c r="A565" s="171" t="str">
        <f>'Operating Cost Categories'!A2</f>
        <v>Staff</v>
      </c>
      <c r="B565" s="171">
        <f>'Operating Cost Categories'!B19</f>
        <v>0</v>
      </c>
      <c r="C565" s="165"/>
      <c r="D565" s="165"/>
      <c r="E565" s="165"/>
      <c r="F565" s="154">
        <f>SUM(Table15915193839[[#This Row],[Fiscal Year 1 Cost]:[Fiscal Year 3 Cost]])</f>
        <v>0</v>
      </c>
    </row>
    <row r="566" spans="1:6" ht="18">
      <c r="A566" s="172" t="str">
        <f>'Operating Cost Categories'!A3</f>
        <v>Insurance</v>
      </c>
      <c r="B566" s="172">
        <f>'Operating Cost Categories'!B20</f>
        <v>0</v>
      </c>
      <c r="C566" s="167"/>
      <c r="D566" s="167"/>
      <c r="E566" s="167"/>
      <c r="F566" s="154">
        <f>SUM(Table15915193839[[#This Row],[Fiscal Year 1 Cost]:[Fiscal Year 3 Cost]])</f>
        <v>0</v>
      </c>
    </row>
    <row r="567" spans="1:6" ht="18">
      <c r="A567" s="171" t="str">
        <f>'Operating Cost Categories'!A4</f>
        <v>Rent</v>
      </c>
      <c r="B567" s="171">
        <f>'Operating Cost Categories'!B21</f>
        <v>0</v>
      </c>
      <c r="C567" s="165"/>
      <c r="D567" s="165"/>
      <c r="E567" s="165"/>
      <c r="F567" s="154">
        <f>SUM(Table15915193839[[#This Row],[Fiscal Year 1 Cost]:[Fiscal Year 3 Cost]])</f>
        <v>0</v>
      </c>
    </row>
    <row r="568" spans="1:6" ht="18">
      <c r="A568" s="172" t="str">
        <f>'Operating Cost Categories'!A5</f>
        <v>Utilities</v>
      </c>
      <c r="B568" s="172">
        <f>'Operating Cost Categories'!B22</f>
        <v>0</v>
      </c>
      <c r="C568" s="167"/>
      <c r="D568" s="167"/>
      <c r="E568" s="167"/>
      <c r="F568" s="154">
        <f>SUM(Table15915193839[[#This Row],[Fiscal Year 1 Cost]:[Fiscal Year 3 Cost]])</f>
        <v>0</v>
      </c>
    </row>
    <row r="569" spans="1:6" ht="18">
      <c r="A569" s="171" t="str">
        <f>'Operating Cost Categories'!A6</f>
        <v>Internet/Phones</v>
      </c>
      <c r="B569" s="171">
        <f>'Operating Cost Categories'!B23</f>
        <v>0</v>
      </c>
      <c r="C569" s="165"/>
      <c r="D569" s="165"/>
      <c r="E569" s="165"/>
      <c r="F569" s="154">
        <f>SUM(Table15915193839[[#This Row],[Fiscal Year 1 Cost]:[Fiscal Year 3 Cost]])</f>
        <v>0</v>
      </c>
    </row>
    <row r="570" spans="1:6" ht="18">
      <c r="A570" s="172" t="str">
        <f>'Operating Cost Categories'!A7</f>
        <v>Office Supplies</v>
      </c>
      <c r="B570" s="172">
        <f>'Operating Cost Categories'!B24</f>
        <v>0</v>
      </c>
      <c r="C570" s="167"/>
      <c r="D570" s="167"/>
      <c r="E570" s="167"/>
      <c r="F570" s="154">
        <f>SUM(Table15915193839[[#This Row],[Fiscal Year 1 Cost]:[Fiscal Year 3 Cost]])</f>
        <v>0</v>
      </c>
    </row>
    <row r="571" spans="1:6" ht="18">
      <c r="A571" s="171" t="str">
        <f>'Operating Cost Categories'!A8</f>
        <v>Transportation</v>
      </c>
      <c r="B571" s="171">
        <f>'Operating Cost Categories'!B25</f>
        <v>0</v>
      </c>
      <c r="C571" s="165"/>
      <c r="D571" s="165"/>
      <c r="E571" s="165"/>
      <c r="F571" s="154">
        <f>SUM(Table15915193839[[#This Row],[Fiscal Year 1 Cost]:[Fiscal Year 3 Cost]])</f>
        <v>0</v>
      </c>
    </row>
    <row r="572" spans="1:6" ht="18">
      <c r="A572" s="172" t="str">
        <f>'Operating Cost Categories'!A9</f>
        <v>Consultants/Contracts</v>
      </c>
      <c r="B572" s="172">
        <f>'Operating Cost Categories'!B26</f>
        <v>0</v>
      </c>
      <c r="C572" s="167"/>
      <c r="D572" s="167"/>
      <c r="E572" s="167"/>
      <c r="F572" s="154">
        <f>SUM(Table15915193839[[#This Row],[Fiscal Year 1 Cost]:[Fiscal Year 3 Cost]])</f>
        <v>0</v>
      </c>
    </row>
    <row r="573" spans="1:6" ht="18">
      <c r="A573" s="171" t="str">
        <f>'Operating Cost Categories'!A10</f>
        <v>A</v>
      </c>
      <c r="B573" s="171">
        <f>'Operating Cost Categories'!B27</f>
        <v>0</v>
      </c>
      <c r="C573" s="165"/>
      <c r="D573" s="165"/>
      <c r="E573" s="165"/>
      <c r="F573" s="154">
        <f>SUM(Table15915193839[[#This Row],[Fiscal Year 1 Cost]:[Fiscal Year 3 Cost]])</f>
        <v>0</v>
      </c>
    </row>
    <row r="574" spans="1:6" ht="18">
      <c r="A574" s="172" t="str">
        <f>'Operating Cost Categories'!A11</f>
        <v>B</v>
      </c>
      <c r="B574" s="172">
        <f>'Operating Cost Categories'!B28</f>
        <v>0</v>
      </c>
      <c r="C574" s="167"/>
      <c r="D574" s="167"/>
      <c r="E574" s="167"/>
      <c r="F574" s="154">
        <f>SUM(Table15915193839[[#This Row],[Fiscal Year 1 Cost]:[Fiscal Year 3 Cost]])</f>
        <v>0</v>
      </c>
    </row>
    <row r="575" spans="1:6" ht="18">
      <c r="A575" s="171" t="str">
        <f>'Operating Cost Categories'!A12</f>
        <v>C</v>
      </c>
      <c r="B575" s="171">
        <f>'Operating Cost Categories'!B29</f>
        <v>0</v>
      </c>
      <c r="C575" s="165"/>
      <c r="D575" s="165"/>
      <c r="E575" s="165"/>
      <c r="F575" s="154">
        <f>SUM(Table15915193839[[#This Row],[Fiscal Year 1 Cost]:[Fiscal Year 3 Cost]])</f>
        <v>0</v>
      </c>
    </row>
    <row r="576" spans="1:6" ht="18">
      <c r="A576" s="172" t="str">
        <f>'Operating Cost Categories'!A13</f>
        <v>D</v>
      </c>
      <c r="B576" s="172">
        <f>'Operating Cost Categories'!B30</f>
        <v>0</v>
      </c>
      <c r="C576" s="167"/>
      <c r="D576" s="167"/>
      <c r="E576" s="167"/>
      <c r="F576" s="154">
        <f>SUM(Table15915193839[[#This Row],[Fiscal Year 1 Cost]:[Fiscal Year 3 Cost]])</f>
        <v>0</v>
      </c>
    </row>
    <row r="577" spans="1:10" ht="18">
      <c r="A577" s="171" t="str">
        <f>'Operating Cost Categories'!A14</f>
        <v>E</v>
      </c>
      <c r="B577" s="171">
        <f>'Operating Cost Categories'!B31</f>
        <v>0</v>
      </c>
      <c r="C577" s="165"/>
      <c r="D577" s="165"/>
      <c r="E577" s="165"/>
      <c r="F577" s="154">
        <f>SUM(Table15915193839[[#This Row],[Fiscal Year 1 Cost]:[Fiscal Year 3 Cost]])</f>
        <v>0</v>
      </c>
    </row>
    <row r="578" spans="1:10" ht="18">
      <c r="A578" s="170" t="s">
        <v>22</v>
      </c>
      <c r="B578" s="170"/>
      <c r="C578" s="154">
        <f>SUBTOTAL(9,C565:C577)</f>
        <v>0</v>
      </c>
      <c r="D578" s="154">
        <f>SUBTOTAL(9,D565:D577)</f>
        <v>0</v>
      </c>
      <c r="E578" s="154">
        <f>SUBTOTAL(9,E565:E577)</f>
        <v>0</v>
      </c>
      <c r="F578" s="154">
        <f>SUBTOTAL(9,F565:F577)</f>
        <v>0</v>
      </c>
    </row>
    <row r="579" spans="1:10" ht="17">
      <c r="A579" s="161"/>
      <c r="B579" s="161"/>
      <c r="C579" s="161"/>
      <c r="D579" s="161"/>
      <c r="E579" s="161"/>
      <c r="F579" s="161"/>
    </row>
    <row r="580" spans="1:10" ht="17">
      <c r="A580" s="239">
        <f>'Initiative Basics'!A37</f>
        <v>0</v>
      </c>
      <c r="B580" s="239"/>
      <c r="C580" s="239"/>
      <c r="D580" s="239"/>
      <c r="E580" s="239"/>
      <c r="F580" s="239"/>
    </row>
    <row r="581" spans="1:10" ht="36">
      <c r="A581" s="162" t="s">
        <v>120</v>
      </c>
      <c r="B581" s="162" t="s">
        <v>121</v>
      </c>
      <c r="C581" s="163" t="s">
        <v>23</v>
      </c>
      <c r="D581" s="163" t="s">
        <v>24</v>
      </c>
      <c r="E581" s="163" t="s">
        <v>25</v>
      </c>
      <c r="F581" s="151" t="s">
        <v>16</v>
      </c>
    </row>
    <row r="582" spans="1:10" ht="18">
      <c r="A582" s="171" t="str">
        <f>'Operating Cost Categories'!A2</f>
        <v>Staff</v>
      </c>
      <c r="B582" s="171">
        <f>'Operating Cost Categories'!B2</f>
        <v>0</v>
      </c>
      <c r="C582" s="165"/>
      <c r="D582" s="165"/>
      <c r="E582" s="165"/>
      <c r="F582" s="154">
        <f>SUM(Table15915193840[[#This Row],[Fiscal Year 1 Cost]:[Fiscal Year 3 Cost]])</f>
        <v>0</v>
      </c>
    </row>
    <row r="583" spans="1:10" ht="18">
      <c r="A583" s="172" t="str">
        <f>'Operating Cost Categories'!A3</f>
        <v>Insurance</v>
      </c>
      <c r="B583" s="172">
        <f>'Operating Cost Categories'!B3</f>
        <v>0</v>
      </c>
      <c r="C583" s="167"/>
      <c r="D583" s="167"/>
      <c r="E583" s="167"/>
      <c r="F583" s="154">
        <f>SUM(Table15915193840[[#This Row],[Fiscal Year 1 Cost]:[Fiscal Year 3 Cost]])</f>
        <v>0</v>
      </c>
    </row>
    <row r="584" spans="1:10" ht="18">
      <c r="A584" s="171" t="str">
        <f>'Operating Cost Categories'!A4</f>
        <v>Rent</v>
      </c>
      <c r="B584" s="171">
        <f>'Operating Cost Categories'!B4</f>
        <v>0</v>
      </c>
      <c r="C584" s="165"/>
      <c r="D584" s="165"/>
      <c r="E584" s="165"/>
      <c r="F584" s="154">
        <f>SUM(Table15915193840[[#This Row],[Fiscal Year 1 Cost]:[Fiscal Year 3 Cost]])</f>
        <v>0</v>
      </c>
    </row>
    <row r="585" spans="1:10" ht="18">
      <c r="A585" s="172" t="str">
        <f>'Operating Cost Categories'!A5</f>
        <v>Utilities</v>
      </c>
      <c r="B585" s="172">
        <f>'Operating Cost Categories'!B5</f>
        <v>0</v>
      </c>
      <c r="C585" s="167"/>
      <c r="D585" s="167"/>
      <c r="E585" s="167"/>
      <c r="F585" s="154">
        <f>SUM(Table15915193840[[#This Row],[Fiscal Year 1 Cost]:[Fiscal Year 3 Cost]])</f>
        <v>0</v>
      </c>
    </row>
    <row r="586" spans="1:10" ht="18">
      <c r="A586" s="171" t="str">
        <f>'Operating Cost Categories'!A6</f>
        <v>Internet/Phones</v>
      </c>
      <c r="B586" s="171">
        <f>'Operating Cost Categories'!B6</f>
        <v>0</v>
      </c>
      <c r="C586" s="165"/>
      <c r="D586" s="165"/>
      <c r="E586" s="165"/>
      <c r="F586" s="154">
        <f>SUM(Table15915193840[[#This Row],[Fiscal Year 1 Cost]:[Fiscal Year 3 Cost]])</f>
        <v>0</v>
      </c>
    </row>
    <row r="587" spans="1:10" ht="18">
      <c r="A587" s="172" t="str">
        <f>'Operating Cost Categories'!A7</f>
        <v>Office Supplies</v>
      </c>
      <c r="B587" s="172">
        <f>'Operating Cost Categories'!B7</f>
        <v>0</v>
      </c>
      <c r="C587" s="167"/>
      <c r="D587" s="167"/>
      <c r="E587" s="167"/>
      <c r="F587" s="154">
        <f>SUM(Table15915193840[[#This Row],[Fiscal Year 1 Cost]:[Fiscal Year 3 Cost]])</f>
        <v>0</v>
      </c>
    </row>
    <row r="588" spans="1:10" ht="18">
      <c r="A588" s="171" t="str">
        <f>'Operating Cost Categories'!A8</f>
        <v>Transportation</v>
      </c>
      <c r="B588" s="171">
        <f>'Operating Cost Categories'!B8</f>
        <v>0</v>
      </c>
      <c r="C588" s="165"/>
      <c r="D588" s="165"/>
      <c r="E588" s="165"/>
      <c r="F588" s="154">
        <f>SUM(Table15915193840[[#This Row],[Fiscal Year 1 Cost]:[Fiscal Year 3 Cost]])</f>
        <v>0</v>
      </c>
    </row>
    <row r="589" spans="1:10" ht="18">
      <c r="A589" s="172" t="str">
        <f>'Operating Cost Categories'!A9</f>
        <v>Consultants/Contracts</v>
      </c>
      <c r="B589" s="172">
        <f>'Operating Cost Categories'!B9</f>
        <v>0</v>
      </c>
      <c r="C589" s="167"/>
      <c r="D589" s="167"/>
      <c r="E589" s="167"/>
      <c r="F589" s="154">
        <f>SUM(Table15915193840[[#This Row],[Fiscal Year 1 Cost]:[Fiscal Year 3 Cost]])</f>
        <v>0</v>
      </c>
    </row>
    <row r="590" spans="1:10" ht="18">
      <c r="A590" s="171" t="str">
        <f>'Operating Cost Categories'!A10</f>
        <v>A</v>
      </c>
      <c r="B590" s="171">
        <f>'Operating Cost Categories'!B10</f>
        <v>0</v>
      </c>
      <c r="C590" s="165"/>
      <c r="D590" s="165"/>
      <c r="E590" s="165"/>
      <c r="F590" s="154">
        <f>SUM(Table15915193840[[#This Row],[Fiscal Year 1 Cost]:[Fiscal Year 3 Cost]])</f>
        <v>0</v>
      </c>
    </row>
    <row r="591" spans="1:10" ht="18">
      <c r="A591" s="172" t="str">
        <f>'Operating Cost Categories'!A11</f>
        <v>B</v>
      </c>
      <c r="B591" s="172">
        <f>'Operating Cost Categories'!B11</f>
        <v>0</v>
      </c>
      <c r="C591" s="167"/>
      <c r="D591" s="167"/>
      <c r="E591" s="167"/>
      <c r="F591" s="154">
        <f>SUM(Table15915193840[[#This Row],[Fiscal Year 1 Cost]:[Fiscal Year 3 Cost]])</f>
        <v>0</v>
      </c>
      <c r="J591" s="148"/>
    </row>
    <row r="592" spans="1:10" ht="18">
      <c r="A592" s="171" t="str">
        <f>'Operating Cost Categories'!A12</f>
        <v>C</v>
      </c>
      <c r="B592" s="171">
        <f>'Operating Cost Categories'!B12</f>
        <v>0</v>
      </c>
      <c r="C592" s="165"/>
      <c r="D592" s="165"/>
      <c r="E592" s="165"/>
      <c r="F592" s="154">
        <f>SUM(Table15915193840[[#This Row],[Fiscal Year 1 Cost]:[Fiscal Year 3 Cost]])</f>
        <v>0</v>
      </c>
    </row>
    <row r="593" spans="1:6" ht="18">
      <c r="A593" s="172" t="str">
        <f>'Operating Cost Categories'!A13</f>
        <v>D</v>
      </c>
      <c r="B593" s="172">
        <f>'Operating Cost Categories'!B13</f>
        <v>0</v>
      </c>
      <c r="C593" s="167"/>
      <c r="D593" s="167"/>
      <c r="E593" s="167"/>
      <c r="F593" s="154">
        <f>SUM(Table15915193840[[#This Row],[Fiscal Year 1 Cost]:[Fiscal Year 3 Cost]])</f>
        <v>0</v>
      </c>
    </row>
    <row r="594" spans="1:6" ht="18">
      <c r="A594" s="171" t="str">
        <f>'Operating Cost Categories'!A14</f>
        <v>E</v>
      </c>
      <c r="B594" s="171">
        <f>'Operating Cost Categories'!B14</f>
        <v>0</v>
      </c>
      <c r="C594" s="165"/>
      <c r="D594" s="165"/>
      <c r="E594" s="165"/>
      <c r="F594" s="154">
        <f>SUM(Table15915193840[[#This Row],[Fiscal Year 1 Cost]:[Fiscal Year 3 Cost]])</f>
        <v>0</v>
      </c>
    </row>
    <row r="595" spans="1:6" ht="18">
      <c r="A595" s="170" t="s">
        <v>22</v>
      </c>
      <c r="B595" s="170"/>
      <c r="C595" s="154">
        <f>SUBTOTAL(9,C582:C594)</f>
        <v>0</v>
      </c>
      <c r="D595" s="154">
        <f>SUBTOTAL(9,D582:D594)</f>
        <v>0</v>
      </c>
      <c r="E595" s="154">
        <f>SUBTOTAL(9,E582:E594)</f>
        <v>0</v>
      </c>
      <c r="F595" s="154">
        <f>SUBTOTAL(9,F582:F594)</f>
        <v>0</v>
      </c>
    </row>
    <row r="596" spans="1:6" ht="17">
      <c r="A596" s="161"/>
      <c r="B596" s="161"/>
      <c r="C596" s="161"/>
      <c r="D596" s="161"/>
      <c r="E596" s="161"/>
      <c r="F596" s="161"/>
    </row>
    <row r="597" spans="1:6" ht="17">
      <c r="A597" s="239">
        <f>'Initiative Basics'!A38</f>
        <v>0</v>
      </c>
      <c r="B597" s="239"/>
      <c r="C597" s="239"/>
      <c r="D597" s="239"/>
      <c r="E597" s="239"/>
      <c r="F597" s="239"/>
    </row>
    <row r="598" spans="1:6" ht="36">
      <c r="A598" s="162" t="s">
        <v>120</v>
      </c>
      <c r="B598" s="162" t="s">
        <v>121</v>
      </c>
      <c r="C598" s="163" t="s">
        <v>23</v>
      </c>
      <c r="D598" s="163" t="s">
        <v>24</v>
      </c>
      <c r="E598" s="163" t="s">
        <v>25</v>
      </c>
      <c r="F598" s="151" t="s">
        <v>16</v>
      </c>
    </row>
    <row r="599" spans="1:6" ht="18">
      <c r="A599" s="171" t="str">
        <f>'Operating Cost Categories'!A2</f>
        <v>Staff</v>
      </c>
      <c r="B599" s="171">
        <f>'Operating Cost Categories'!B2</f>
        <v>0</v>
      </c>
      <c r="C599" s="165"/>
      <c r="D599" s="165"/>
      <c r="E599" s="165"/>
      <c r="F599" s="154">
        <f>SUM(Table15915193841[[#This Row],[Fiscal Year 1 Cost]:[Fiscal Year 3 Cost]])</f>
        <v>0</v>
      </c>
    </row>
    <row r="600" spans="1:6" ht="18">
      <c r="A600" s="172" t="str">
        <f>'Operating Cost Categories'!A3</f>
        <v>Insurance</v>
      </c>
      <c r="B600" s="172">
        <f>'Operating Cost Categories'!B3</f>
        <v>0</v>
      </c>
      <c r="C600" s="167"/>
      <c r="D600" s="167"/>
      <c r="E600" s="167"/>
      <c r="F600" s="154">
        <f>SUM(Table15915193841[[#This Row],[Fiscal Year 1 Cost]:[Fiscal Year 3 Cost]])</f>
        <v>0</v>
      </c>
    </row>
    <row r="601" spans="1:6" ht="18">
      <c r="A601" s="171" t="str">
        <f>'Operating Cost Categories'!A4</f>
        <v>Rent</v>
      </c>
      <c r="B601" s="171">
        <f>'Operating Cost Categories'!B4</f>
        <v>0</v>
      </c>
      <c r="C601" s="165"/>
      <c r="D601" s="165"/>
      <c r="E601" s="165"/>
      <c r="F601" s="154">
        <f>SUM(Table15915193841[[#This Row],[Fiscal Year 1 Cost]:[Fiscal Year 3 Cost]])</f>
        <v>0</v>
      </c>
    </row>
    <row r="602" spans="1:6" ht="18">
      <c r="A602" s="172" t="str">
        <f>'Operating Cost Categories'!A5</f>
        <v>Utilities</v>
      </c>
      <c r="B602" s="172">
        <f>'Operating Cost Categories'!B5</f>
        <v>0</v>
      </c>
      <c r="C602" s="167"/>
      <c r="D602" s="167"/>
      <c r="E602" s="167"/>
      <c r="F602" s="154">
        <f>SUM(Table15915193841[[#This Row],[Fiscal Year 1 Cost]:[Fiscal Year 3 Cost]])</f>
        <v>0</v>
      </c>
    </row>
    <row r="603" spans="1:6" ht="18">
      <c r="A603" s="171" t="str">
        <f>'Operating Cost Categories'!A6</f>
        <v>Internet/Phones</v>
      </c>
      <c r="B603" s="171">
        <f>'Operating Cost Categories'!B6</f>
        <v>0</v>
      </c>
      <c r="C603" s="165"/>
      <c r="D603" s="165"/>
      <c r="E603" s="165"/>
      <c r="F603" s="154">
        <f>SUM(Table15915193841[[#This Row],[Fiscal Year 1 Cost]:[Fiscal Year 3 Cost]])</f>
        <v>0</v>
      </c>
    </row>
    <row r="604" spans="1:6" ht="18">
      <c r="A604" s="172" t="str">
        <f>'Operating Cost Categories'!A7</f>
        <v>Office Supplies</v>
      </c>
      <c r="B604" s="172">
        <f>'Operating Cost Categories'!B7</f>
        <v>0</v>
      </c>
      <c r="C604" s="167"/>
      <c r="D604" s="167"/>
      <c r="E604" s="167"/>
      <c r="F604" s="154">
        <f>SUM(Table15915193841[[#This Row],[Fiscal Year 1 Cost]:[Fiscal Year 3 Cost]])</f>
        <v>0</v>
      </c>
    </row>
    <row r="605" spans="1:6" ht="18">
      <c r="A605" s="171" t="str">
        <f>'Operating Cost Categories'!A8</f>
        <v>Transportation</v>
      </c>
      <c r="B605" s="171">
        <f>'Operating Cost Categories'!B8</f>
        <v>0</v>
      </c>
      <c r="C605" s="165"/>
      <c r="D605" s="165"/>
      <c r="E605" s="165"/>
      <c r="F605" s="154">
        <f>SUM(Table15915193841[[#This Row],[Fiscal Year 1 Cost]:[Fiscal Year 3 Cost]])</f>
        <v>0</v>
      </c>
    </row>
    <row r="606" spans="1:6" ht="18">
      <c r="A606" s="172" t="str">
        <f>'Operating Cost Categories'!A9</f>
        <v>Consultants/Contracts</v>
      </c>
      <c r="B606" s="172">
        <f>'Operating Cost Categories'!B9</f>
        <v>0</v>
      </c>
      <c r="C606" s="167"/>
      <c r="D606" s="167"/>
      <c r="E606" s="167"/>
      <c r="F606" s="154">
        <f>SUM(Table15915193841[[#This Row],[Fiscal Year 1 Cost]:[Fiscal Year 3 Cost]])</f>
        <v>0</v>
      </c>
    </row>
    <row r="607" spans="1:6" ht="18">
      <c r="A607" s="171" t="str">
        <f>'Operating Cost Categories'!A10</f>
        <v>A</v>
      </c>
      <c r="B607" s="171">
        <f>'Operating Cost Categories'!B10</f>
        <v>0</v>
      </c>
      <c r="C607" s="165"/>
      <c r="D607" s="165"/>
      <c r="E607" s="165"/>
      <c r="F607" s="154">
        <f>SUM(Table15915193841[[#This Row],[Fiscal Year 1 Cost]:[Fiscal Year 3 Cost]])</f>
        <v>0</v>
      </c>
    </row>
    <row r="608" spans="1:6" ht="18">
      <c r="A608" s="172" t="str">
        <f>'Operating Cost Categories'!A11</f>
        <v>B</v>
      </c>
      <c r="B608" s="172">
        <f>'Operating Cost Categories'!B11</f>
        <v>0</v>
      </c>
      <c r="C608" s="167"/>
      <c r="D608" s="167"/>
      <c r="E608" s="167"/>
      <c r="F608" s="154">
        <f>SUM(Table15915193841[[#This Row],[Fiscal Year 1 Cost]:[Fiscal Year 3 Cost]])</f>
        <v>0</v>
      </c>
    </row>
    <row r="609" spans="1:6" ht="18">
      <c r="A609" s="171" t="str">
        <f>'Operating Cost Categories'!A12</f>
        <v>C</v>
      </c>
      <c r="B609" s="171">
        <f>'Operating Cost Categories'!B12</f>
        <v>0</v>
      </c>
      <c r="C609" s="165"/>
      <c r="D609" s="165"/>
      <c r="E609" s="165"/>
      <c r="F609" s="154">
        <f>SUM(Table15915193841[[#This Row],[Fiscal Year 1 Cost]:[Fiscal Year 3 Cost]])</f>
        <v>0</v>
      </c>
    </row>
    <row r="610" spans="1:6" ht="18">
      <c r="A610" s="172" t="str">
        <f>'Operating Cost Categories'!A13</f>
        <v>D</v>
      </c>
      <c r="B610" s="172">
        <f>'Operating Cost Categories'!B13</f>
        <v>0</v>
      </c>
      <c r="C610" s="167"/>
      <c r="D610" s="167"/>
      <c r="E610" s="167"/>
      <c r="F610" s="154">
        <f>SUM(Table15915193841[[#This Row],[Fiscal Year 1 Cost]:[Fiscal Year 3 Cost]])</f>
        <v>0</v>
      </c>
    </row>
    <row r="611" spans="1:6" ht="18">
      <c r="A611" s="171" t="str">
        <f>'Operating Cost Categories'!A14</f>
        <v>E</v>
      </c>
      <c r="B611" s="171">
        <f>'Operating Cost Categories'!B14</f>
        <v>0</v>
      </c>
      <c r="C611" s="165"/>
      <c r="D611" s="165"/>
      <c r="E611" s="165"/>
      <c r="F611" s="154">
        <f>SUM(Table15915193841[[#This Row],[Fiscal Year 1 Cost]:[Fiscal Year 3 Cost]])</f>
        <v>0</v>
      </c>
    </row>
    <row r="612" spans="1:6" ht="18">
      <c r="A612" s="170" t="s">
        <v>22</v>
      </c>
      <c r="B612" s="170"/>
      <c r="C612" s="154">
        <f>SUBTOTAL(9,C599:C611)</f>
        <v>0</v>
      </c>
      <c r="D612" s="154">
        <f>SUBTOTAL(9,D599:D611)</f>
        <v>0</v>
      </c>
      <c r="E612" s="154">
        <f>SUBTOTAL(9,E599:E611)</f>
        <v>0</v>
      </c>
      <c r="F612" s="154">
        <f>SUBTOTAL(9,F599:F611)</f>
        <v>0</v>
      </c>
    </row>
    <row r="613" spans="1:6" ht="17">
      <c r="A613" s="161"/>
      <c r="B613" s="161"/>
      <c r="C613" s="161"/>
      <c r="D613" s="161"/>
      <c r="E613" s="161"/>
      <c r="F613" s="161"/>
    </row>
    <row r="614" spans="1:6" ht="17">
      <c r="A614" s="239">
        <f>'Initiative Basics'!A39</f>
        <v>0</v>
      </c>
      <c r="B614" s="239"/>
      <c r="C614" s="239"/>
      <c r="D614" s="239"/>
      <c r="E614" s="239"/>
      <c r="F614" s="239"/>
    </row>
    <row r="615" spans="1:6" ht="36">
      <c r="A615" s="162" t="s">
        <v>120</v>
      </c>
      <c r="B615" s="162" t="s">
        <v>121</v>
      </c>
      <c r="C615" s="163" t="s">
        <v>23</v>
      </c>
      <c r="D615" s="163" t="s">
        <v>24</v>
      </c>
      <c r="E615" s="163" t="s">
        <v>25</v>
      </c>
      <c r="F615" s="151" t="s">
        <v>16</v>
      </c>
    </row>
    <row r="616" spans="1:6" ht="18">
      <c r="A616" s="171" t="str">
        <f>'Operating Cost Categories'!A2</f>
        <v>Staff</v>
      </c>
      <c r="B616" s="171">
        <f>'Operating Cost Categories'!B2</f>
        <v>0</v>
      </c>
      <c r="C616" s="165"/>
      <c r="D616" s="165"/>
      <c r="E616" s="165"/>
      <c r="F616" s="154">
        <f>SUM(Table15915193842[[#This Row],[Fiscal Year 1 Cost]:[Fiscal Year 3 Cost]])</f>
        <v>0</v>
      </c>
    </row>
    <row r="617" spans="1:6" ht="18">
      <c r="A617" s="172" t="str">
        <f>'Operating Cost Categories'!A3</f>
        <v>Insurance</v>
      </c>
      <c r="B617" s="172">
        <f>'Operating Cost Categories'!B3</f>
        <v>0</v>
      </c>
      <c r="C617" s="167"/>
      <c r="D617" s="167"/>
      <c r="E617" s="167"/>
      <c r="F617" s="154">
        <f>SUM(Table15915193842[[#This Row],[Fiscal Year 1 Cost]:[Fiscal Year 3 Cost]])</f>
        <v>0</v>
      </c>
    </row>
    <row r="618" spans="1:6" ht="18">
      <c r="A618" s="171" t="str">
        <f>'Operating Cost Categories'!A4</f>
        <v>Rent</v>
      </c>
      <c r="B618" s="171">
        <f>'Operating Cost Categories'!B4</f>
        <v>0</v>
      </c>
      <c r="C618" s="165"/>
      <c r="D618" s="165"/>
      <c r="E618" s="165"/>
      <c r="F618" s="154">
        <f>SUM(Table15915193842[[#This Row],[Fiscal Year 1 Cost]:[Fiscal Year 3 Cost]])</f>
        <v>0</v>
      </c>
    </row>
    <row r="619" spans="1:6" ht="18">
      <c r="A619" s="172" t="str">
        <f>'Operating Cost Categories'!A5</f>
        <v>Utilities</v>
      </c>
      <c r="B619" s="172">
        <f>'Operating Cost Categories'!B5</f>
        <v>0</v>
      </c>
      <c r="C619" s="167"/>
      <c r="D619" s="167"/>
      <c r="E619" s="167"/>
      <c r="F619" s="154">
        <f>SUM(Table15915193842[[#This Row],[Fiscal Year 1 Cost]:[Fiscal Year 3 Cost]])</f>
        <v>0</v>
      </c>
    </row>
    <row r="620" spans="1:6" ht="18">
      <c r="A620" s="171" t="str">
        <f>'Operating Cost Categories'!A6</f>
        <v>Internet/Phones</v>
      </c>
      <c r="B620" s="171">
        <f>'Operating Cost Categories'!B6</f>
        <v>0</v>
      </c>
      <c r="C620" s="165"/>
      <c r="D620" s="165"/>
      <c r="E620" s="165"/>
      <c r="F620" s="154">
        <f>SUM(Table15915193842[[#This Row],[Fiscal Year 1 Cost]:[Fiscal Year 3 Cost]])</f>
        <v>0</v>
      </c>
    </row>
    <row r="621" spans="1:6" ht="18">
      <c r="A621" s="172" t="str">
        <f>'Operating Cost Categories'!A7</f>
        <v>Office Supplies</v>
      </c>
      <c r="B621" s="172">
        <f>'Operating Cost Categories'!B7</f>
        <v>0</v>
      </c>
      <c r="C621" s="167"/>
      <c r="D621" s="167"/>
      <c r="E621" s="167"/>
      <c r="F621" s="154">
        <f>SUM(Table15915193842[[#This Row],[Fiscal Year 1 Cost]:[Fiscal Year 3 Cost]])</f>
        <v>0</v>
      </c>
    </row>
    <row r="622" spans="1:6" ht="18">
      <c r="A622" s="171" t="str">
        <f>'Operating Cost Categories'!A8</f>
        <v>Transportation</v>
      </c>
      <c r="B622" s="171">
        <f>'Operating Cost Categories'!B8</f>
        <v>0</v>
      </c>
      <c r="C622" s="165"/>
      <c r="D622" s="165"/>
      <c r="E622" s="165"/>
      <c r="F622" s="154">
        <f>SUM(Table15915193842[[#This Row],[Fiscal Year 1 Cost]:[Fiscal Year 3 Cost]])</f>
        <v>0</v>
      </c>
    </row>
    <row r="623" spans="1:6" ht="18">
      <c r="A623" s="172" t="str">
        <f>'Operating Cost Categories'!A9</f>
        <v>Consultants/Contracts</v>
      </c>
      <c r="B623" s="172">
        <f>'Operating Cost Categories'!B9</f>
        <v>0</v>
      </c>
      <c r="C623" s="167"/>
      <c r="D623" s="167"/>
      <c r="E623" s="167"/>
      <c r="F623" s="154">
        <f>SUM(Table15915193842[[#This Row],[Fiscal Year 1 Cost]:[Fiscal Year 3 Cost]])</f>
        <v>0</v>
      </c>
    </row>
    <row r="624" spans="1:6" ht="18">
      <c r="A624" s="171" t="str">
        <f>'Operating Cost Categories'!A10</f>
        <v>A</v>
      </c>
      <c r="B624" s="171">
        <f>'Operating Cost Categories'!B10</f>
        <v>0</v>
      </c>
      <c r="C624" s="165"/>
      <c r="D624" s="165"/>
      <c r="E624" s="165"/>
      <c r="F624" s="154">
        <f>SUM(Table15915193842[[#This Row],[Fiscal Year 1 Cost]:[Fiscal Year 3 Cost]])</f>
        <v>0</v>
      </c>
    </row>
    <row r="625" spans="1:6" ht="18">
      <c r="A625" s="172" t="str">
        <f>'Operating Cost Categories'!A11</f>
        <v>B</v>
      </c>
      <c r="B625" s="172">
        <f>'Operating Cost Categories'!B11</f>
        <v>0</v>
      </c>
      <c r="C625" s="167"/>
      <c r="D625" s="167"/>
      <c r="E625" s="167"/>
      <c r="F625" s="154">
        <f>SUM(Table15915193842[[#This Row],[Fiscal Year 1 Cost]:[Fiscal Year 3 Cost]])</f>
        <v>0</v>
      </c>
    </row>
    <row r="626" spans="1:6" ht="18">
      <c r="A626" s="171" t="str">
        <f>'Operating Cost Categories'!A12</f>
        <v>C</v>
      </c>
      <c r="B626" s="171">
        <f>'Operating Cost Categories'!B12</f>
        <v>0</v>
      </c>
      <c r="C626" s="165"/>
      <c r="D626" s="165"/>
      <c r="E626" s="165"/>
      <c r="F626" s="154">
        <f>SUM(Table15915193842[[#This Row],[Fiscal Year 1 Cost]:[Fiscal Year 3 Cost]])</f>
        <v>0</v>
      </c>
    </row>
    <row r="627" spans="1:6" ht="18">
      <c r="A627" s="172" t="str">
        <f>'Operating Cost Categories'!A13</f>
        <v>D</v>
      </c>
      <c r="B627" s="172">
        <f>'Operating Cost Categories'!B13</f>
        <v>0</v>
      </c>
      <c r="C627" s="167"/>
      <c r="D627" s="167"/>
      <c r="E627" s="167"/>
      <c r="F627" s="154">
        <f>SUM(Table15915193842[[#This Row],[Fiscal Year 1 Cost]:[Fiscal Year 3 Cost]])</f>
        <v>0</v>
      </c>
    </row>
    <row r="628" spans="1:6" ht="18">
      <c r="A628" s="171" t="str">
        <f>'Operating Cost Categories'!A14</f>
        <v>E</v>
      </c>
      <c r="B628" s="171">
        <f>'Operating Cost Categories'!B14</f>
        <v>0</v>
      </c>
      <c r="C628" s="165"/>
      <c r="D628" s="165"/>
      <c r="E628" s="165"/>
      <c r="F628" s="154">
        <f>SUM(Table15915193842[[#This Row],[Fiscal Year 1 Cost]:[Fiscal Year 3 Cost]])</f>
        <v>0</v>
      </c>
    </row>
    <row r="629" spans="1:6" ht="18">
      <c r="A629" s="170" t="s">
        <v>22</v>
      </c>
      <c r="B629" s="170"/>
      <c r="C629" s="154">
        <f>SUBTOTAL(9,C616:C628)</f>
        <v>0</v>
      </c>
      <c r="D629" s="154">
        <f>SUBTOTAL(9,D616:D628)</f>
        <v>0</v>
      </c>
      <c r="E629" s="154">
        <f>SUBTOTAL(9,E616:E628)</f>
        <v>0</v>
      </c>
      <c r="F629" s="154">
        <f>SUBTOTAL(9,F616:F628)</f>
        <v>0</v>
      </c>
    </row>
    <row r="630" spans="1:6" ht="17">
      <c r="A630" s="161"/>
      <c r="B630" s="161"/>
      <c r="C630" s="161"/>
      <c r="D630" s="161"/>
      <c r="E630" s="161"/>
      <c r="F630" s="161"/>
    </row>
    <row r="631" spans="1:6" ht="17">
      <c r="A631" s="239">
        <f>'Initiative Basics'!A40</f>
        <v>0</v>
      </c>
      <c r="B631" s="239"/>
      <c r="C631" s="239"/>
      <c r="D631" s="239"/>
      <c r="E631" s="239"/>
      <c r="F631" s="239"/>
    </row>
    <row r="632" spans="1:6" ht="36">
      <c r="A632" s="162" t="s">
        <v>120</v>
      </c>
      <c r="B632" s="162" t="s">
        <v>121</v>
      </c>
      <c r="C632" s="163" t="s">
        <v>23</v>
      </c>
      <c r="D632" s="163" t="s">
        <v>24</v>
      </c>
      <c r="E632" s="163" t="s">
        <v>25</v>
      </c>
      <c r="F632" s="151" t="s">
        <v>16</v>
      </c>
    </row>
    <row r="633" spans="1:6" ht="18">
      <c r="A633" s="171" t="str">
        <f>'Operating Cost Categories'!A2</f>
        <v>Staff</v>
      </c>
      <c r="B633" s="171">
        <f>'Operating Cost Categories'!B2</f>
        <v>0</v>
      </c>
      <c r="C633" s="165"/>
      <c r="D633" s="165"/>
      <c r="E633" s="165"/>
      <c r="F633" s="154">
        <f>SUM(Table15915193843[[#This Row],[Fiscal Year 1 Cost]:[Fiscal Year 3 Cost]])</f>
        <v>0</v>
      </c>
    </row>
    <row r="634" spans="1:6" ht="18">
      <c r="A634" s="172" t="str">
        <f>'Operating Cost Categories'!A3</f>
        <v>Insurance</v>
      </c>
      <c r="B634" s="172">
        <f>'Operating Cost Categories'!B3</f>
        <v>0</v>
      </c>
      <c r="C634" s="167"/>
      <c r="D634" s="167"/>
      <c r="E634" s="167"/>
      <c r="F634" s="154">
        <f>SUM(Table15915193843[[#This Row],[Fiscal Year 1 Cost]:[Fiscal Year 3 Cost]])</f>
        <v>0</v>
      </c>
    </row>
    <row r="635" spans="1:6" ht="18">
      <c r="A635" s="171" t="str">
        <f>'Operating Cost Categories'!A4</f>
        <v>Rent</v>
      </c>
      <c r="B635" s="171">
        <f>'Operating Cost Categories'!B4</f>
        <v>0</v>
      </c>
      <c r="C635" s="165"/>
      <c r="D635" s="165"/>
      <c r="E635" s="165"/>
      <c r="F635" s="154">
        <f>SUM(Table15915193843[[#This Row],[Fiscal Year 1 Cost]:[Fiscal Year 3 Cost]])</f>
        <v>0</v>
      </c>
    </row>
    <row r="636" spans="1:6" ht="18">
      <c r="A636" s="172" t="str">
        <f>'Operating Cost Categories'!A5</f>
        <v>Utilities</v>
      </c>
      <c r="B636" s="172">
        <f>'Operating Cost Categories'!B5</f>
        <v>0</v>
      </c>
      <c r="C636" s="167"/>
      <c r="D636" s="167"/>
      <c r="E636" s="167"/>
      <c r="F636" s="154">
        <f>SUM(Table15915193843[[#This Row],[Fiscal Year 1 Cost]:[Fiscal Year 3 Cost]])</f>
        <v>0</v>
      </c>
    </row>
    <row r="637" spans="1:6" ht="18">
      <c r="A637" s="171" t="str">
        <f>'Operating Cost Categories'!A6</f>
        <v>Internet/Phones</v>
      </c>
      <c r="B637" s="171">
        <f>'Operating Cost Categories'!B6</f>
        <v>0</v>
      </c>
      <c r="C637" s="165"/>
      <c r="D637" s="165"/>
      <c r="E637" s="165"/>
      <c r="F637" s="154">
        <f>SUM(Table15915193843[[#This Row],[Fiscal Year 1 Cost]:[Fiscal Year 3 Cost]])</f>
        <v>0</v>
      </c>
    </row>
    <row r="638" spans="1:6" ht="18">
      <c r="A638" s="172" t="str">
        <f>'Operating Cost Categories'!A7</f>
        <v>Office Supplies</v>
      </c>
      <c r="B638" s="172">
        <f>'Operating Cost Categories'!B7</f>
        <v>0</v>
      </c>
      <c r="C638" s="167"/>
      <c r="D638" s="167"/>
      <c r="E638" s="167"/>
      <c r="F638" s="154">
        <f>SUM(Table15915193843[[#This Row],[Fiscal Year 1 Cost]:[Fiscal Year 3 Cost]])</f>
        <v>0</v>
      </c>
    </row>
    <row r="639" spans="1:6" ht="18">
      <c r="A639" s="171" t="str">
        <f>'Operating Cost Categories'!A8</f>
        <v>Transportation</v>
      </c>
      <c r="B639" s="171">
        <f>'Operating Cost Categories'!B8</f>
        <v>0</v>
      </c>
      <c r="C639" s="165"/>
      <c r="D639" s="165"/>
      <c r="E639" s="165"/>
      <c r="F639" s="154">
        <f>SUM(Table15915193843[[#This Row],[Fiscal Year 1 Cost]:[Fiscal Year 3 Cost]])</f>
        <v>0</v>
      </c>
    </row>
    <row r="640" spans="1:6" ht="18">
      <c r="A640" s="172" t="str">
        <f>'Operating Cost Categories'!A9</f>
        <v>Consultants/Contracts</v>
      </c>
      <c r="B640" s="172">
        <f>'Operating Cost Categories'!B9</f>
        <v>0</v>
      </c>
      <c r="C640" s="167"/>
      <c r="D640" s="167"/>
      <c r="E640" s="167"/>
      <c r="F640" s="154">
        <f>SUM(Table15915193843[[#This Row],[Fiscal Year 1 Cost]:[Fiscal Year 3 Cost]])</f>
        <v>0</v>
      </c>
    </row>
    <row r="641" spans="1:6" ht="18">
      <c r="A641" s="171" t="str">
        <f>'Operating Cost Categories'!A10</f>
        <v>A</v>
      </c>
      <c r="B641" s="171">
        <f>'Operating Cost Categories'!B10</f>
        <v>0</v>
      </c>
      <c r="C641" s="165"/>
      <c r="D641" s="165"/>
      <c r="E641" s="165"/>
      <c r="F641" s="154">
        <f>SUM(Table15915193843[[#This Row],[Fiscal Year 1 Cost]:[Fiscal Year 3 Cost]])</f>
        <v>0</v>
      </c>
    </row>
    <row r="642" spans="1:6" ht="18">
      <c r="A642" s="172" t="str">
        <f>'Operating Cost Categories'!A11</f>
        <v>B</v>
      </c>
      <c r="B642" s="172">
        <f>'Operating Cost Categories'!B11</f>
        <v>0</v>
      </c>
      <c r="C642" s="167"/>
      <c r="D642" s="167"/>
      <c r="E642" s="167"/>
      <c r="F642" s="154">
        <f>SUM(Table15915193843[[#This Row],[Fiscal Year 1 Cost]:[Fiscal Year 3 Cost]])</f>
        <v>0</v>
      </c>
    </row>
    <row r="643" spans="1:6" ht="18">
      <c r="A643" s="171" t="str">
        <f>'Operating Cost Categories'!A12</f>
        <v>C</v>
      </c>
      <c r="B643" s="171">
        <f>'Operating Cost Categories'!B12</f>
        <v>0</v>
      </c>
      <c r="C643" s="165"/>
      <c r="D643" s="165"/>
      <c r="E643" s="165"/>
      <c r="F643" s="154">
        <f>SUM(Table15915193843[[#This Row],[Fiscal Year 1 Cost]:[Fiscal Year 3 Cost]])</f>
        <v>0</v>
      </c>
    </row>
    <row r="644" spans="1:6" ht="18">
      <c r="A644" s="172" t="str">
        <f>'Operating Cost Categories'!A13</f>
        <v>D</v>
      </c>
      <c r="B644" s="172">
        <f>'Operating Cost Categories'!B13</f>
        <v>0</v>
      </c>
      <c r="C644" s="167"/>
      <c r="D644" s="167"/>
      <c r="E644" s="167"/>
      <c r="F644" s="154">
        <f>SUM(Table15915193843[[#This Row],[Fiscal Year 1 Cost]:[Fiscal Year 3 Cost]])</f>
        <v>0</v>
      </c>
    </row>
    <row r="645" spans="1:6" ht="18">
      <c r="A645" s="171" t="str">
        <f>'Operating Cost Categories'!A14</f>
        <v>E</v>
      </c>
      <c r="B645" s="171">
        <f>'Operating Cost Categories'!B14</f>
        <v>0</v>
      </c>
      <c r="C645" s="165"/>
      <c r="D645" s="165"/>
      <c r="E645" s="165"/>
      <c r="F645" s="154">
        <f>SUM(Table15915193843[[#This Row],[Fiscal Year 1 Cost]:[Fiscal Year 3 Cost]])</f>
        <v>0</v>
      </c>
    </row>
    <row r="646" spans="1:6" ht="18">
      <c r="A646" s="170" t="s">
        <v>22</v>
      </c>
      <c r="B646" s="170"/>
      <c r="C646" s="154">
        <f>SUBTOTAL(9,C633:C645)</f>
        <v>0</v>
      </c>
      <c r="D646" s="154">
        <f>SUBTOTAL(9,D633:D645)</f>
        <v>0</v>
      </c>
      <c r="E646" s="154">
        <f>SUBTOTAL(9,E633:E645)</f>
        <v>0</v>
      </c>
      <c r="F646" s="154">
        <f>SUBTOTAL(9,F633:F645)</f>
        <v>0</v>
      </c>
    </row>
    <row r="647" spans="1:6" ht="17">
      <c r="A647" s="161"/>
      <c r="B647" s="161"/>
      <c r="C647" s="161"/>
      <c r="D647" s="161"/>
      <c r="E647" s="161"/>
      <c r="F647" s="161"/>
    </row>
    <row r="648" spans="1:6" ht="17">
      <c r="A648" s="239">
        <f>'Initiative Basics'!A41</f>
        <v>0</v>
      </c>
      <c r="B648" s="239"/>
      <c r="C648" s="239"/>
      <c r="D648" s="239"/>
      <c r="E648" s="239"/>
      <c r="F648" s="239"/>
    </row>
    <row r="649" spans="1:6" ht="36">
      <c r="A649" s="162" t="s">
        <v>120</v>
      </c>
      <c r="B649" s="162" t="s">
        <v>121</v>
      </c>
      <c r="C649" s="163" t="s">
        <v>23</v>
      </c>
      <c r="D649" s="163" t="s">
        <v>24</v>
      </c>
      <c r="E649" s="163" t="s">
        <v>25</v>
      </c>
      <c r="F649" s="151" t="s">
        <v>16</v>
      </c>
    </row>
    <row r="650" spans="1:6" ht="18">
      <c r="A650" s="171" t="str">
        <f>'Operating Cost Categories'!A2</f>
        <v>Staff</v>
      </c>
      <c r="B650" s="171">
        <f>'Operating Cost Categories'!B2</f>
        <v>0</v>
      </c>
      <c r="C650" s="165"/>
      <c r="D650" s="165"/>
      <c r="E650" s="165"/>
      <c r="F650" s="154">
        <f>SUM(Table15915193844[[#This Row],[Fiscal Year 1 Cost]:[Fiscal Year 3 Cost]])</f>
        <v>0</v>
      </c>
    </row>
    <row r="651" spans="1:6" ht="18">
      <c r="A651" s="172" t="str">
        <f>'Operating Cost Categories'!A3</f>
        <v>Insurance</v>
      </c>
      <c r="B651" s="172">
        <f>'Operating Cost Categories'!B3</f>
        <v>0</v>
      </c>
      <c r="C651" s="167"/>
      <c r="D651" s="167"/>
      <c r="E651" s="167"/>
      <c r="F651" s="154">
        <f>SUM(Table15915193844[[#This Row],[Fiscal Year 1 Cost]:[Fiscal Year 3 Cost]])</f>
        <v>0</v>
      </c>
    </row>
    <row r="652" spans="1:6" ht="18">
      <c r="A652" s="171" t="str">
        <f>'Operating Cost Categories'!A4</f>
        <v>Rent</v>
      </c>
      <c r="B652" s="171">
        <f>'Operating Cost Categories'!B4</f>
        <v>0</v>
      </c>
      <c r="C652" s="165"/>
      <c r="D652" s="165"/>
      <c r="E652" s="165"/>
      <c r="F652" s="154">
        <f>SUM(Table15915193844[[#This Row],[Fiscal Year 1 Cost]:[Fiscal Year 3 Cost]])</f>
        <v>0</v>
      </c>
    </row>
    <row r="653" spans="1:6" ht="18">
      <c r="A653" s="172" t="str">
        <f>'Operating Cost Categories'!A5</f>
        <v>Utilities</v>
      </c>
      <c r="B653" s="172">
        <f>'Operating Cost Categories'!B5</f>
        <v>0</v>
      </c>
      <c r="C653" s="167"/>
      <c r="D653" s="167"/>
      <c r="E653" s="167"/>
      <c r="F653" s="154">
        <f>SUM(Table15915193844[[#This Row],[Fiscal Year 1 Cost]:[Fiscal Year 3 Cost]])</f>
        <v>0</v>
      </c>
    </row>
    <row r="654" spans="1:6" ht="18">
      <c r="A654" s="171" t="str">
        <f>'Operating Cost Categories'!A6</f>
        <v>Internet/Phones</v>
      </c>
      <c r="B654" s="171">
        <f>'Operating Cost Categories'!B6</f>
        <v>0</v>
      </c>
      <c r="C654" s="165"/>
      <c r="D654" s="165"/>
      <c r="E654" s="165"/>
      <c r="F654" s="154">
        <f>SUM(Table15915193844[[#This Row],[Fiscal Year 1 Cost]:[Fiscal Year 3 Cost]])</f>
        <v>0</v>
      </c>
    </row>
    <row r="655" spans="1:6" ht="18">
      <c r="A655" s="172" t="str">
        <f>'Operating Cost Categories'!A7</f>
        <v>Office Supplies</v>
      </c>
      <c r="B655" s="172">
        <f>'Operating Cost Categories'!B7</f>
        <v>0</v>
      </c>
      <c r="C655" s="167"/>
      <c r="D655" s="167"/>
      <c r="E655" s="167"/>
      <c r="F655" s="154">
        <f>SUM(Table15915193844[[#This Row],[Fiscal Year 1 Cost]:[Fiscal Year 3 Cost]])</f>
        <v>0</v>
      </c>
    </row>
    <row r="656" spans="1:6" ht="18">
      <c r="A656" s="171" t="str">
        <f>'Operating Cost Categories'!A8</f>
        <v>Transportation</v>
      </c>
      <c r="B656" s="171">
        <f>'Operating Cost Categories'!B8</f>
        <v>0</v>
      </c>
      <c r="C656" s="165"/>
      <c r="D656" s="165"/>
      <c r="E656" s="165"/>
      <c r="F656" s="154">
        <f>SUM(Table15915193844[[#This Row],[Fiscal Year 1 Cost]:[Fiscal Year 3 Cost]])</f>
        <v>0</v>
      </c>
    </row>
    <row r="657" spans="1:6" ht="18">
      <c r="A657" s="172" t="str">
        <f>'Operating Cost Categories'!A9</f>
        <v>Consultants/Contracts</v>
      </c>
      <c r="B657" s="172">
        <f>'Operating Cost Categories'!B9</f>
        <v>0</v>
      </c>
      <c r="C657" s="167"/>
      <c r="D657" s="167"/>
      <c r="E657" s="167"/>
      <c r="F657" s="154">
        <f>SUM(Table15915193844[[#This Row],[Fiscal Year 1 Cost]:[Fiscal Year 3 Cost]])</f>
        <v>0</v>
      </c>
    </row>
    <row r="658" spans="1:6" ht="18">
      <c r="A658" s="171" t="str">
        <f>'Operating Cost Categories'!A10</f>
        <v>A</v>
      </c>
      <c r="B658" s="171">
        <f>'Operating Cost Categories'!B10</f>
        <v>0</v>
      </c>
      <c r="C658" s="165"/>
      <c r="D658" s="165"/>
      <c r="E658" s="165"/>
      <c r="F658" s="154">
        <f>SUM(Table15915193844[[#This Row],[Fiscal Year 1 Cost]:[Fiscal Year 3 Cost]])</f>
        <v>0</v>
      </c>
    </row>
    <row r="659" spans="1:6" ht="18">
      <c r="A659" s="172" t="str">
        <f>'Operating Cost Categories'!A11</f>
        <v>B</v>
      </c>
      <c r="B659" s="172">
        <f>'Operating Cost Categories'!B11</f>
        <v>0</v>
      </c>
      <c r="C659" s="167"/>
      <c r="D659" s="167"/>
      <c r="E659" s="167"/>
      <c r="F659" s="154">
        <f>SUM(Table15915193844[[#This Row],[Fiscal Year 1 Cost]:[Fiscal Year 3 Cost]])</f>
        <v>0</v>
      </c>
    </row>
    <row r="660" spans="1:6" ht="18">
      <c r="A660" s="171" t="str">
        <f>'Operating Cost Categories'!A12</f>
        <v>C</v>
      </c>
      <c r="B660" s="171">
        <f>'Operating Cost Categories'!B12</f>
        <v>0</v>
      </c>
      <c r="C660" s="165"/>
      <c r="D660" s="165"/>
      <c r="E660" s="165"/>
      <c r="F660" s="154">
        <f>SUM(Table15915193844[[#This Row],[Fiscal Year 1 Cost]:[Fiscal Year 3 Cost]])</f>
        <v>0</v>
      </c>
    </row>
    <row r="661" spans="1:6" ht="18">
      <c r="A661" s="172" t="str">
        <f>'Operating Cost Categories'!A13</f>
        <v>D</v>
      </c>
      <c r="B661" s="172">
        <f>'Operating Cost Categories'!B13</f>
        <v>0</v>
      </c>
      <c r="C661" s="167"/>
      <c r="D661" s="167"/>
      <c r="E661" s="167"/>
      <c r="F661" s="154">
        <f>SUM(Table15915193844[[#This Row],[Fiscal Year 1 Cost]:[Fiscal Year 3 Cost]])</f>
        <v>0</v>
      </c>
    </row>
    <row r="662" spans="1:6" ht="18">
      <c r="A662" s="171" t="str">
        <f>'Operating Cost Categories'!A14</f>
        <v>E</v>
      </c>
      <c r="B662" s="171">
        <f>'Operating Cost Categories'!B14</f>
        <v>0</v>
      </c>
      <c r="C662" s="165"/>
      <c r="D662" s="165"/>
      <c r="E662" s="165"/>
      <c r="F662" s="154">
        <f>SUM(Table15915193844[[#This Row],[Fiscal Year 1 Cost]:[Fiscal Year 3 Cost]])</f>
        <v>0</v>
      </c>
    </row>
    <row r="663" spans="1:6" ht="18">
      <c r="A663" s="170" t="s">
        <v>22</v>
      </c>
      <c r="B663" s="170"/>
      <c r="C663" s="154">
        <f>SUBTOTAL(9,C650:C662)</f>
        <v>0</v>
      </c>
      <c r="D663" s="154">
        <f>SUBTOTAL(9,D650:D662)</f>
        <v>0</v>
      </c>
      <c r="E663" s="154">
        <f>SUBTOTAL(9,E650:E662)</f>
        <v>0</v>
      </c>
      <c r="F663" s="154">
        <f>SUBTOTAL(9,F650:F662)</f>
        <v>0</v>
      </c>
    </row>
    <row r="664" spans="1:6" ht="17">
      <c r="A664" s="161"/>
      <c r="B664" s="161"/>
      <c r="C664" s="161"/>
      <c r="D664" s="161"/>
      <c r="E664" s="161"/>
      <c r="F664" s="161"/>
    </row>
    <row r="665" spans="1:6" ht="17">
      <c r="A665" s="239">
        <f>'Initiative Basics'!A42</f>
        <v>0</v>
      </c>
      <c r="B665" s="239"/>
      <c r="C665" s="239"/>
      <c r="D665" s="239"/>
      <c r="E665" s="239"/>
      <c r="F665" s="239"/>
    </row>
    <row r="666" spans="1:6" ht="36">
      <c r="A666" s="162" t="s">
        <v>120</v>
      </c>
      <c r="B666" s="162" t="s">
        <v>121</v>
      </c>
      <c r="C666" s="163" t="s">
        <v>23</v>
      </c>
      <c r="D666" s="163" t="s">
        <v>24</v>
      </c>
      <c r="E666" s="163" t="s">
        <v>25</v>
      </c>
      <c r="F666" s="151" t="s">
        <v>16</v>
      </c>
    </row>
    <row r="667" spans="1:6" ht="18">
      <c r="A667" s="171" t="str">
        <f>'Operating Cost Categories'!A2</f>
        <v>Staff</v>
      </c>
      <c r="B667" s="171">
        <f>'Operating Cost Categories'!B2</f>
        <v>0</v>
      </c>
      <c r="C667" s="165"/>
      <c r="D667" s="165"/>
      <c r="E667" s="165"/>
      <c r="F667" s="154">
        <f>SUM(Table15915193845[[#This Row],[Fiscal Year 1 Cost]:[Fiscal Year 3 Cost]])</f>
        <v>0</v>
      </c>
    </row>
    <row r="668" spans="1:6" ht="18">
      <c r="A668" s="172" t="str">
        <f>'Operating Cost Categories'!A3</f>
        <v>Insurance</v>
      </c>
      <c r="B668" s="172">
        <f>'Operating Cost Categories'!B3</f>
        <v>0</v>
      </c>
      <c r="C668" s="167"/>
      <c r="D668" s="167"/>
      <c r="E668" s="167"/>
      <c r="F668" s="154">
        <f>SUM(Table15915193845[[#This Row],[Fiscal Year 1 Cost]:[Fiscal Year 3 Cost]])</f>
        <v>0</v>
      </c>
    </row>
    <row r="669" spans="1:6" ht="18">
      <c r="A669" s="171" t="str">
        <f>'Operating Cost Categories'!A4</f>
        <v>Rent</v>
      </c>
      <c r="B669" s="171">
        <f>'Operating Cost Categories'!B4</f>
        <v>0</v>
      </c>
      <c r="C669" s="165"/>
      <c r="D669" s="165"/>
      <c r="E669" s="165"/>
      <c r="F669" s="154">
        <f>SUM(Table15915193845[[#This Row],[Fiscal Year 1 Cost]:[Fiscal Year 3 Cost]])</f>
        <v>0</v>
      </c>
    </row>
    <row r="670" spans="1:6" ht="18">
      <c r="A670" s="172" t="str">
        <f>'Operating Cost Categories'!A5</f>
        <v>Utilities</v>
      </c>
      <c r="B670" s="172">
        <f>'Operating Cost Categories'!B5</f>
        <v>0</v>
      </c>
      <c r="C670" s="167"/>
      <c r="D670" s="167"/>
      <c r="E670" s="167"/>
      <c r="F670" s="154">
        <f>SUM(Table15915193845[[#This Row],[Fiscal Year 1 Cost]:[Fiscal Year 3 Cost]])</f>
        <v>0</v>
      </c>
    </row>
    <row r="671" spans="1:6" ht="18">
      <c r="A671" s="171" t="str">
        <f>'Operating Cost Categories'!A6</f>
        <v>Internet/Phones</v>
      </c>
      <c r="B671" s="171">
        <f>'Operating Cost Categories'!B6</f>
        <v>0</v>
      </c>
      <c r="C671" s="165"/>
      <c r="D671" s="165"/>
      <c r="E671" s="165"/>
      <c r="F671" s="154">
        <f>SUM(Table15915193845[[#This Row],[Fiscal Year 1 Cost]:[Fiscal Year 3 Cost]])</f>
        <v>0</v>
      </c>
    </row>
    <row r="672" spans="1:6" ht="18">
      <c r="A672" s="172" t="str">
        <f>'Operating Cost Categories'!A7</f>
        <v>Office Supplies</v>
      </c>
      <c r="B672" s="172">
        <f>'Operating Cost Categories'!B7</f>
        <v>0</v>
      </c>
      <c r="C672" s="167"/>
      <c r="D672" s="167"/>
      <c r="E672" s="167"/>
      <c r="F672" s="154">
        <f>SUM(Table15915193845[[#This Row],[Fiscal Year 1 Cost]:[Fiscal Year 3 Cost]])</f>
        <v>0</v>
      </c>
    </row>
    <row r="673" spans="1:6" ht="18">
      <c r="A673" s="171" t="str">
        <f>'Operating Cost Categories'!A8</f>
        <v>Transportation</v>
      </c>
      <c r="B673" s="171">
        <f>'Operating Cost Categories'!B8</f>
        <v>0</v>
      </c>
      <c r="C673" s="165"/>
      <c r="D673" s="165"/>
      <c r="E673" s="165"/>
      <c r="F673" s="154">
        <f>SUM(Table15915193845[[#This Row],[Fiscal Year 1 Cost]:[Fiscal Year 3 Cost]])</f>
        <v>0</v>
      </c>
    </row>
    <row r="674" spans="1:6" ht="18">
      <c r="A674" s="172" t="str">
        <f>'Operating Cost Categories'!A9</f>
        <v>Consultants/Contracts</v>
      </c>
      <c r="B674" s="172">
        <f>'Operating Cost Categories'!B9</f>
        <v>0</v>
      </c>
      <c r="C674" s="167"/>
      <c r="D674" s="167"/>
      <c r="E674" s="167"/>
      <c r="F674" s="154">
        <f>SUM(Table15915193845[[#This Row],[Fiscal Year 1 Cost]:[Fiscal Year 3 Cost]])</f>
        <v>0</v>
      </c>
    </row>
    <row r="675" spans="1:6" ht="18">
      <c r="A675" s="171" t="str">
        <f>'Operating Cost Categories'!A10</f>
        <v>A</v>
      </c>
      <c r="B675" s="171">
        <f>'Operating Cost Categories'!B10</f>
        <v>0</v>
      </c>
      <c r="C675" s="165"/>
      <c r="D675" s="165"/>
      <c r="E675" s="165"/>
      <c r="F675" s="154">
        <f>SUM(Table15915193845[[#This Row],[Fiscal Year 1 Cost]:[Fiscal Year 3 Cost]])</f>
        <v>0</v>
      </c>
    </row>
    <row r="676" spans="1:6" ht="18">
      <c r="A676" s="172" t="str">
        <f>'Operating Cost Categories'!A11</f>
        <v>B</v>
      </c>
      <c r="B676" s="172">
        <f>'Operating Cost Categories'!B11</f>
        <v>0</v>
      </c>
      <c r="C676" s="167"/>
      <c r="D676" s="167"/>
      <c r="E676" s="167"/>
      <c r="F676" s="154">
        <f>SUM(Table15915193845[[#This Row],[Fiscal Year 1 Cost]:[Fiscal Year 3 Cost]])</f>
        <v>0</v>
      </c>
    </row>
    <row r="677" spans="1:6" ht="18">
      <c r="A677" s="171" t="str">
        <f>'Operating Cost Categories'!A12</f>
        <v>C</v>
      </c>
      <c r="B677" s="171">
        <f>'Operating Cost Categories'!B12</f>
        <v>0</v>
      </c>
      <c r="C677" s="165"/>
      <c r="D677" s="165"/>
      <c r="E677" s="165"/>
      <c r="F677" s="154">
        <f>SUM(Table15915193845[[#This Row],[Fiscal Year 1 Cost]:[Fiscal Year 3 Cost]])</f>
        <v>0</v>
      </c>
    </row>
    <row r="678" spans="1:6" ht="18">
      <c r="A678" s="172" t="str">
        <f>'Operating Cost Categories'!A13</f>
        <v>D</v>
      </c>
      <c r="B678" s="172">
        <f>'Operating Cost Categories'!B13</f>
        <v>0</v>
      </c>
      <c r="C678" s="167"/>
      <c r="D678" s="167"/>
      <c r="E678" s="167"/>
      <c r="F678" s="154">
        <f>SUM(Table15915193845[[#This Row],[Fiscal Year 1 Cost]:[Fiscal Year 3 Cost]])</f>
        <v>0</v>
      </c>
    </row>
    <row r="679" spans="1:6" ht="18">
      <c r="A679" s="171" t="str">
        <f>'Operating Cost Categories'!A14</f>
        <v>E</v>
      </c>
      <c r="B679" s="171">
        <f>'Operating Cost Categories'!B14</f>
        <v>0</v>
      </c>
      <c r="C679" s="165"/>
      <c r="D679" s="165"/>
      <c r="E679" s="165"/>
      <c r="F679" s="154">
        <f>SUM(Table15915193845[[#This Row],[Fiscal Year 1 Cost]:[Fiscal Year 3 Cost]])</f>
        <v>0</v>
      </c>
    </row>
    <row r="680" spans="1:6" ht="18">
      <c r="A680" s="170" t="s">
        <v>22</v>
      </c>
      <c r="B680" s="170"/>
      <c r="C680" s="154">
        <f>SUBTOTAL(9,C667:C679)</f>
        <v>0</v>
      </c>
      <c r="D680" s="154">
        <f>SUBTOTAL(9,D667:D679)</f>
        <v>0</v>
      </c>
      <c r="E680" s="154">
        <f>SUBTOTAL(9,E667:E679)</f>
        <v>0</v>
      </c>
      <c r="F680" s="154">
        <f>SUBTOTAL(9,F667:F679)</f>
        <v>0</v>
      </c>
    </row>
  </sheetData>
  <sheetProtection algorithmName="SHA-512" hashValue="I/ZuNZ3nejDUjAq3hOE0MpcfF+8mc0yJOrPLnJAYGIaVNXes/1wwfjjnW5EEGTUIzkG2Zq82mwVWJ9ExXvLwWA==" saltValue="aKRVdGVw7w+z5QMuWKrkgg==" spinCount="100000" sheet="1" objects="1" formatCells="0" formatColumns="0" formatRows="0" insertColumns="0" insertRows="0" insertHyperlinks="0" deleteColumns="0" deleteRows="0" sort="0" autoFilter="0" pivotTables="0"/>
  <mergeCells count="40">
    <mergeCell ref="A665:F665"/>
    <mergeCell ref="A580:F580"/>
    <mergeCell ref="A597:F597"/>
    <mergeCell ref="A614:F614"/>
    <mergeCell ref="A631:F631"/>
    <mergeCell ref="A648:F648"/>
    <mergeCell ref="A495:F495"/>
    <mergeCell ref="A512:F512"/>
    <mergeCell ref="A529:F529"/>
    <mergeCell ref="A546:F546"/>
    <mergeCell ref="A563:F563"/>
    <mergeCell ref="A410:F410"/>
    <mergeCell ref="A427:F427"/>
    <mergeCell ref="A444:F444"/>
    <mergeCell ref="A461:F461"/>
    <mergeCell ref="A478:F478"/>
    <mergeCell ref="A325:F325"/>
    <mergeCell ref="A342:F342"/>
    <mergeCell ref="A359:F359"/>
    <mergeCell ref="A376:F376"/>
    <mergeCell ref="A393:F393"/>
    <mergeCell ref="A240:F240"/>
    <mergeCell ref="A257:F257"/>
    <mergeCell ref="A274:F274"/>
    <mergeCell ref="A291:F291"/>
    <mergeCell ref="A308:F308"/>
    <mergeCell ref="A1:F1"/>
    <mergeCell ref="A18:F18"/>
    <mergeCell ref="A35:F35"/>
    <mergeCell ref="A52:F52"/>
    <mergeCell ref="A69:F69"/>
    <mergeCell ref="A171:F171"/>
    <mergeCell ref="A188:F188"/>
    <mergeCell ref="A205:F205"/>
    <mergeCell ref="A223:F223"/>
    <mergeCell ref="A86:F86"/>
    <mergeCell ref="A103:F103"/>
    <mergeCell ref="A120:F120"/>
    <mergeCell ref="A137:F137"/>
    <mergeCell ref="A154:F154"/>
  </mergeCells>
  <pageMargins left="0.7" right="0.7" top="0.75" bottom="0.75" header="0.3" footer="0.3"/>
  <pageSetup orientation="portrait" horizontalDpi="0" verticalDpi="0"/>
  <drawing r:id="rId1"/>
  <tableParts count="4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EA9D-6759-6A4B-9A0A-CAD4F541F43D}">
  <sheetPr>
    <tabColor rgb="FFFF0000"/>
  </sheetPr>
  <dimension ref="A1:E634"/>
  <sheetViews>
    <sheetView view="pageBreakPreview" zoomScaleNormal="143" zoomScaleSheetLayoutView="100" workbookViewId="0">
      <selection activeCell="B5" sqref="B5"/>
    </sheetView>
  </sheetViews>
  <sheetFormatPr baseColWidth="10" defaultColWidth="10.83203125" defaultRowHeight="15"/>
  <cols>
    <col min="1" max="1" width="19.83203125" customWidth="1"/>
    <col min="2" max="2" width="13.83203125" customWidth="1"/>
    <col min="3" max="3" width="14.6640625" customWidth="1"/>
    <col min="4" max="4" width="18.1640625" bestFit="1" customWidth="1"/>
    <col min="5" max="5" width="15.6640625" customWidth="1"/>
  </cols>
  <sheetData>
    <row r="1" spans="1:5" ht="36">
      <c r="A1" s="162" t="s">
        <v>120</v>
      </c>
      <c r="B1" s="162" t="s">
        <v>23</v>
      </c>
      <c r="C1" s="162" t="s">
        <v>24</v>
      </c>
      <c r="D1" s="162" t="s">
        <v>25</v>
      </c>
      <c r="E1" s="162" t="s">
        <v>16</v>
      </c>
    </row>
    <row r="2" spans="1:5" ht="18">
      <c r="A2" s="161" t="str">
        <f>'Operating Cost Categories'!A2</f>
        <v>Staff</v>
      </c>
      <c r="B2" s="173">
        <f>'Op. Costs by Program-Policy'!C3+'Op. Costs by Program-Policy'!C20+'Op. Costs by Program-Policy'!C37+'Op. Costs by Program-Policy'!C54+'Op. Costs by Program-Policy'!C71+'Op. Costs by Program-Policy'!C88+'Op. Costs by Program-Policy'!C105+'Op. Costs by Program-Policy'!C122+'Op. Costs by Program-Policy'!C139+'Op. Costs by Program-Policy'!C156+'Op. Costs by Program-Policy'!C173+'Op. Costs by Program-Policy'!C190+'Op. Costs by Program-Policy'!C207+'Op. Costs by Program-Policy'!C225+'Op. Costs by Program-Policy'!C242+'Op. Costs by Program-Policy'!C259+'Op. Costs by Program-Policy'!C276+'Op. Costs by Program-Policy'!B293+'Op. Costs by Program-Policy'!C310+'Op. Costs by Program-Policy'!C327+'Op. Costs by Program-Policy'!C344+'Op. Costs by Program-Policy'!C361+'Op. Costs by Program-Policy'!C378+'Op. Costs by Program-Policy'!C395+'Op. Costs by Program-Policy'!C412+'Op. Costs by Program-Policy'!C429+'Op. Costs by Program-Policy'!C446+'Op. Costs by Program-Policy'!C463+'Op. Costs by Program-Policy'!C480+'Op. Costs by Program-Policy'!C497+'Op. Costs by Program-Policy'!C514+'Op. Costs by Program-Policy'!C531+'Op. Costs by Program-Policy'!C548+'Op. Costs by Program-Policy'!C565+'Op. Costs by Program-Policy'!C582+'Op. Costs by Program-Policy'!C599+'Op. Costs by Program-Policy'!C616+'Op. Costs by Program-Policy'!C633+'Op. Costs by Program-Policy'!C650+'Op. Costs by Program-Policy'!C667</f>
        <v>0</v>
      </c>
      <c r="C2" s="173">
        <f>'Op. Costs by Program-Policy'!D3+'Op. Costs by Program-Policy'!D20+'Op. Costs by Program-Policy'!D37+'Op. Costs by Program-Policy'!D54+'Op. Costs by Program-Policy'!D71+'Op. Costs by Program-Policy'!D88+'Op. Costs by Program-Policy'!D105+'Op. Costs by Program-Policy'!D122+'Op. Costs by Program-Policy'!D139+'Op. Costs by Program-Policy'!D156+'Op. Costs by Program-Policy'!D173+'Op. Costs by Program-Policy'!D190+'Op. Costs by Program-Policy'!D207+'Op. Costs by Program-Policy'!D225+'Op. Costs by Program-Policy'!D242+'Op. Costs by Program-Policy'!D259+'Op. Costs by Program-Policy'!D276+'Op. Costs by Program-Policy'!C293+'Op. Costs by Program-Policy'!D310+'Op. Costs by Program-Policy'!D327+'Op. Costs by Program-Policy'!D344+'Op. Costs by Program-Policy'!D361+'Op. Costs by Program-Policy'!D378+'Op. Costs by Program-Policy'!D395+'Op. Costs by Program-Policy'!D412+'Op. Costs by Program-Policy'!D429+'Op. Costs by Program-Policy'!D446+'Op. Costs by Program-Policy'!D463+'Op. Costs by Program-Policy'!D480+'Op. Costs by Program-Policy'!D497+'Op. Costs by Program-Policy'!D514+'Op. Costs by Program-Policy'!D531+'Op. Costs by Program-Policy'!D548+'Op. Costs by Program-Policy'!D565+'Op. Costs by Program-Policy'!D582+'Op. Costs by Program-Policy'!D599+'Op. Costs by Program-Policy'!D616+'Op. Costs by Program-Policy'!D633+'Op. Costs by Program-Policy'!D650+'Op. Costs by Program-Policy'!D667</f>
        <v>0</v>
      </c>
      <c r="D2" s="173">
        <f>'Op. Costs by Program-Policy'!E3+'Op. Costs by Program-Policy'!E20+'Op. Costs by Program-Policy'!E37+'Op. Costs by Program-Policy'!E54+'Op. Costs by Program-Policy'!E71+'Op. Costs by Program-Policy'!E88+'Op. Costs by Program-Policy'!E105+'Op. Costs by Program-Policy'!E122+'Op. Costs by Program-Policy'!E139+'Op. Costs by Program-Policy'!E156+'Op. Costs by Program-Policy'!E173+'Op. Costs by Program-Policy'!E190+'Op. Costs by Program-Policy'!E207+'Op. Costs by Program-Policy'!E225+'Op. Costs by Program-Policy'!E242+'Op. Costs by Program-Policy'!E259+'Op. Costs by Program-Policy'!E276+'Op. Costs by Program-Policy'!D293+'Op. Costs by Program-Policy'!E310+'Op. Costs by Program-Policy'!E327+'Op. Costs by Program-Policy'!E344+'Op. Costs by Program-Policy'!E361+'Op. Costs by Program-Policy'!E378+'Op. Costs by Program-Policy'!E395+'Op. Costs by Program-Policy'!E412+'Op. Costs by Program-Policy'!E429+'Op. Costs by Program-Policy'!E446+'Op. Costs by Program-Policy'!E463+'Op. Costs by Program-Policy'!E480+'Op. Costs by Program-Policy'!E497+'Op. Costs by Program-Policy'!E514+'Op. Costs by Program-Policy'!E531+'Op. Costs by Program-Policy'!E548+'Op. Costs by Program-Policy'!E565+'Op. Costs by Program-Policy'!E582+'Op. Costs by Program-Policy'!E599+'Op. Costs by Program-Policy'!E616+'Op. Costs by Program-Policy'!E633+'Op. Costs by Program-Policy'!E650+'Op. Costs by Program-Policy'!E667</f>
        <v>0</v>
      </c>
      <c r="E2" s="174">
        <f>SUM(Table16[[#This Row],[Fiscal Year 1 Cost]:[Fiscal Year 3 Cost]])</f>
        <v>0</v>
      </c>
    </row>
    <row r="3" spans="1:5" ht="18">
      <c r="A3" s="161" t="str">
        <f>'Operating Cost Categories'!A3</f>
        <v>Insurance</v>
      </c>
      <c r="B3" s="173">
        <f>'Op. Costs by Program-Policy'!C4+'Op. Costs by Program-Policy'!C21+'Op. Costs by Program-Policy'!C38+'Op. Costs by Program-Policy'!C55+'Op. Costs by Program-Policy'!C72+'Op. Costs by Program-Policy'!C89+'Op. Costs by Program-Policy'!C106+'Op. Costs by Program-Policy'!C123+'Op. Costs by Program-Policy'!C140+'Op. Costs by Program-Policy'!C157+'Op. Costs by Program-Policy'!C174+'Op. Costs by Program-Policy'!C191+'Op. Costs by Program-Policy'!C208+'Op. Costs by Program-Policy'!C226+'Op. Costs by Program-Policy'!C243+'Op. Costs by Program-Policy'!C260+'Op. Costs by Program-Policy'!C277+'Op. Costs by Program-Policy'!B294+'Op. Costs by Program-Policy'!C311+'Op. Costs by Program-Policy'!C328+'Op. Costs by Program-Policy'!C345+'Op. Costs by Program-Policy'!C362+'Op. Costs by Program-Policy'!C379+'Op. Costs by Program-Policy'!C396+'Op. Costs by Program-Policy'!C413+'Op. Costs by Program-Policy'!C430+'Op. Costs by Program-Policy'!C447+'Op. Costs by Program-Policy'!C464+'Op. Costs by Program-Policy'!C481+'Op. Costs by Program-Policy'!C498+'Op. Costs by Program-Policy'!C515+'Op. Costs by Program-Policy'!C532+'Op. Costs by Program-Policy'!C549+'Op. Costs by Program-Policy'!C566+'Op. Costs by Program-Policy'!C583+'Op. Costs by Program-Policy'!C600+'Op. Costs by Program-Policy'!C617+'Op. Costs by Program-Policy'!C634+'Op. Costs by Program-Policy'!C651+'Op. Costs by Program-Policy'!C668</f>
        <v>0</v>
      </c>
      <c r="C3" s="173">
        <f>'Op. Costs by Program-Policy'!D4+'Op. Costs by Program-Policy'!D21+'Op. Costs by Program-Policy'!D38+'Op. Costs by Program-Policy'!D55+'Op. Costs by Program-Policy'!D72+'Op. Costs by Program-Policy'!D89+'Op. Costs by Program-Policy'!D106+'Op. Costs by Program-Policy'!D123+'Op. Costs by Program-Policy'!D140+'Op. Costs by Program-Policy'!D157+'Op. Costs by Program-Policy'!D174+'Op. Costs by Program-Policy'!D191+'Op. Costs by Program-Policy'!D208+'Op. Costs by Program-Policy'!D226+'Op. Costs by Program-Policy'!D243+'Op. Costs by Program-Policy'!D260+'Op. Costs by Program-Policy'!D277+'Op. Costs by Program-Policy'!C294+'Op. Costs by Program-Policy'!D311+'Op. Costs by Program-Policy'!D328+'Op. Costs by Program-Policy'!D345+'Op. Costs by Program-Policy'!D362+'Op. Costs by Program-Policy'!D379+'Op. Costs by Program-Policy'!D396+'Op. Costs by Program-Policy'!D413+'Op. Costs by Program-Policy'!D430+'Op. Costs by Program-Policy'!D447+'Op. Costs by Program-Policy'!D464+'Op. Costs by Program-Policy'!D481+'Op. Costs by Program-Policy'!D498+'Op. Costs by Program-Policy'!D515+'Op. Costs by Program-Policy'!D532+'Op. Costs by Program-Policy'!D549+'Op. Costs by Program-Policy'!D566+'Op. Costs by Program-Policy'!D583+'Op. Costs by Program-Policy'!D600+'Op. Costs by Program-Policy'!D617+'Op. Costs by Program-Policy'!D634+'Op. Costs by Program-Policy'!D651+'Op. Costs by Program-Policy'!D668</f>
        <v>0</v>
      </c>
      <c r="D3" s="173">
        <f>'Op. Costs by Program-Policy'!E4+'Op. Costs by Program-Policy'!E21+'Op. Costs by Program-Policy'!E38+'Op. Costs by Program-Policy'!E55+'Op. Costs by Program-Policy'!E72+'Op. Costs by Program-Policy'!E89+'Op. Costs by Program-Policy'!E106+'Op. Costs by Program-Policy'!E123+'Op. Costs by Program-Policy'!E140+'Op. Costs by Program-Policy'!E157+'Op. Costs by Program-Policy'!E174+'Op. Costs by Program-Policy'!E191+'Op. Costs by Program-Policy'!E208+'Op. Costs by Program-Policy'!E226+'Op. Costs by Program-Policy'!E243+'Op. Costs by Program-Policy'!E260+'Op. Costs by Program-Policy'!E277+'Op. Costs by Program-Policy'!D294+'Op. Costs by Program-Policy'!E311+'Op. Costs by Program-Policy'!E328+'Op. Costs by Program-Policy'!E345+'Op. Costs by Program-Policy'!E362+'Op. Costs by Program-Policy'!E379+'Op. Costs by Program-Policy'!E396+'Op. Costs by Program-Policy'!E413+'Op. Costs by Program-Policy'!E430+'Op. Costs by Program-Policy'!E447+'Op. Costs by Program-Policy'!E464+'Op. Costs by Program-Policy'!E481+'Op. Costs by Program-Policy'!E498+'Op. Costs by Program-Policy'!E515+'Op. Costs by Program-Policy'!E532+'Op. Costs by Program-Policy'!E549+'Op. Costs by Program-Policy'!E566+'Op. Costs by Program-Policy'!E583+'Op. Costs by Program-Policy'!E600+'Op. Costs by Program-Policy'!E617+'Op. Costs by Program-Policy'!E634+'Op. Costs by Program-Policy'!E651+'Op. Costs by Program-Policy'!E668</f>
        <v>0</v>
      </c>
      <c r="E3" s="174">
        <f>SUM(Table16[[#This Row],[Fiscal Year 1 Cost]:[Fiscal Year 3 Cost]])</f>
        <v>0</v>
      </c>
    </row>
    <row r="4" spans="1:5" ht="18">
      <c r="A4" s="161" t="str">
        <f>'Operating Cost Categories'!A4</f>
        <v>Rent</v>
      </c>
      <c r="B4" s="173">
        <f>'Op. Costs by Program-Policy'!C5+'Op. Costs by Program-Policy'!C22+'Op. Costs by Program-Policy'!C39+'Op. Costs by Program-Policy'!C56+'Op. Costs by Program-Policy'!C73+'Op. Costs by Program-Policy'!C90+'Op. Costs by Program-Policy'!C107+'Op. Costs by Program-Policy'!C124+'Op. Costs by Program-Policy'!C141+'Op. Costs by Program-Policy'!C158+'Op. Costs by Program-Policy'!C175+'Op. Costs by Program-Policy'!C192+'Op. Costs by Program-Policy'!C209+'Op. Costs by Program-Policy'!C227+'Op. Costs by Program-Policy'!C244+'Op. Costs by Program-Policy'!C261+'Op. Costs by Program-Policy'!C278+'Op. Costs by Program-Policy'!B295+'Op. Costs by Program-Policy'!C312+'Op. Costs by Program-Policy'!C329+'Op. Costs by Program-Policy'!C346+'Op. Costs by Program-Policy'!C363+'Op. Costs by Program-Policy'!C380+'Op. Costs by Program-Policy'!C397+'Op. Costs by Program-Policy'!C414+'Op. Costs by Program-Policy'!C431+'Op. Costs by Program-Policy'!C448+'Op. Costs by Program-Policy'!C465+'Op. Costs by Program-Policy'!C482+'Op. Costs by Program-Policy'!C499+'Op. Costs by Program-Policy'!C516+'Op. Costs by Program-Policy'!C533+'Op. Costs by Program-Policy'!C550+'Op. Costs by Program-Policy'!C567+'Op. Costs by Program-Policy'!C584+'Op. Costs by Program-Policy'!C601+'Op. Costs by Program-Policy'!C618+'Op. Costs by Program-Policy'!C635+'Op. Costs by Program-Policy'!C652+'Op. Costs by Program-Policy'!C669</f>
        <v>0</v>
      </c>
      <c r="C4" s="173">
        <f>'Op. Costs by Program-Policy'!D5+'Op. Costs by Program-Policy'!D22+'Op. Costs by Program-Policy'!D39+'Op. Costs by Program-Policy'!D56+'Op. Costs by Program-Policy'!D73+'Op. Costs by Program-Policy'!D90+'Op. Costs by Program-Policy'!D107+'Op. Costs by Program-Policy'!D124+'Op. Costs by Program-Policy'!D141+'Op. Costs by Program-Policy'!D158+'Op. Costs by Program-Policy'!D175+'Op. Costs by Program-Policy'!D192+'Op. Costs by Program-Policy'!D209+'Op. Costs by Program-Policy'!D227+'Op. Costs by Program-Policy'!D244+'Op. Costs by Program-Policy'!D261+'Op. Costs by Program-Policy'!D278+'Op. Costs by Program-Policy'!C295+'Op. Costs by Program-Policy'!D312+'Op. Costs by Program-Policy'!D329+'Op. Costs by Program-Policy'!D346+'Op. Costs by Program-Policy'!D363+'Op. Costs by Program-Policy'!D380+'Op. Costs by Program-Policy'!D397+'Op. Costs by Program-Policy'!D414+'Op. Costs by Program-Policy'!D431+'Op. Costs by Program-Policy'!D448+'Op. Costs by Program-Policy'!D465+'Op. Costs by Program-Policy'!D482+'Op. Costs by Program-Policy'!D499+'Op. Costs by Program-Policy'!D516+'Op. Costs by Program-Policy'!D533+'Op. Costs by Program-Policy'!D550+'Op. Costs by Program-Policy'!D567+'Op. Costs by Program-Policy'!D584+'Op. Costs by Program-Policy'!D601+'Op. Costs by Program-Policy'!D618+'Op. Costs by Program-Policy'!D635+'Op. Costs by Program-Policy'!D652+'Op. Costs by Program-Policy'!D669</f>
        <v>0</v>
      </c>
      <c r="D4" s="173">
        <f>'Op. Costs by Program-Policy'!E5+'Op. Costs by Program-Policy'!E22+'Op. Costs by Program-Policy'!E39+'Op. Costs by Program-Policy'!E56+'Op. Costs by Program-Policy'!E73+'Op. Costs by Program-Policy'!E90+'Op. Costs by Program-Policy'!E107+'Op. Costs by Program-Policy'!E124+'Op. Costs by Program-Policy'!E141+'Op. Costs by Program-Policy'!E158+'Op. Costs by Program-Policy'!E175+'Op. Costs by Program-Policy'!E192+'Op. Costs by Program-Policy'!E209+'Op. Costs by Program-Policy'!E227+'Op. Costs by Program-Policy'!E244+'Op. Costs by Program-Policy'!E261+'Op. Costs by Program-Policy'!E278+'Op. Costs by Program-Policy'!D295+'Op. Costs by Program-Policy'!E312+'Op. Costs by Program-Policy'!E329+'Op. Costs by Program-Policy'!E346+'Op. Costs by Program-Policy'!E363+'Op. Costs by Program-Policy'!E380+'Op. Costs by Program-Policy'!E397+'Op. Costs by Program-Policy'!E414+'Op. Costs by Program-Policy'!E431+'Op. Costs by Program-Policy'!E448+'Op. Costs by Program-Policy'!E465+'Op. Costs by Program-Policy'!E482+'Op. Costs by Program-Policy'!E499+'Op. Costs by Program-Policy'!E516+'Op. Costs by Program-Policy'!E533+'Op. Costs by Program-Policy'!E550+'Op. Costs by Program-Policy'!E567+'Op. Costs by Program-Policy'!E584+'Op. Costs by Program-Policy'!E601+'Op. Costs by Program-Policy'!E618+'Op. Costs by Program-Policy'!E635+'Op. Costs by Program-Policy'!E652+'Op. Costs by Program-Policy'!E669</f>
        <v>0</v>
      </c>
      <c r="E4" s="174">
        <f>SUM(Table16[[#This Row],[Fiscal Year 1 Cost]:[Fiscal Year 3 Cost]])</f>
        <v>0</v>
      </c>
    </row>
    <row r="5" spans="1:5" ht="18">
      <c r="A5" s="161" t="str">
        <f>'Operating Cost Categories'!A5</f>
        <v>Utilities</v>
      </c>
      <c r="B5" s="173">
        <f>'Op. Costs by Program-Policy'!C6+'Op. Costs by Program-Policy'!C23+'Op. Costs by Program-Policy'!C40+'Op. Costs by Program-Policy'!C57+'Op. Costs by Program-Policy'!C74+'Op. Costs by Program-Policy'!C91+'Op. Costs by Program-Policy'!C108+'Op. Costs by Program-Policy'!C125+'Op. Costs by Program-Policy'!C142+'Op. Costs by Program-Policy'!C159+'Op. Costs by Program-Policy'!C176+'Op. Costs by Program-Policy'!C193+'Op. Costs by Program-Policy'!C210+'Op. Costs by Program-Policy'!C228+'Op. Costs by Program-Policy'!C245+'Op. Costs by Program-Policy'!C262+'Op. Costs by Program-Policy'!C279+'Op. Costs by Program-Policy'!B296+'Op. Costs by Program-Policy'!C313+'Op. Costs by Program-Policy'!C330+'Op. Costs by Program-Policy'!C347+'Op. Costs by Program-Policy'!C364+'Op. Costs by Program-Policy'!C381+'Op. Costs by Program-Policy'!C398+'Op. Costs by Program-Policy'!C415+'Op. Costs by Program-Policy'!C432+'Op. Costs by Program-Policy'!C449+'Op. Costs by Program-Policy'!C466+'Op. Costs by Program-Policy'!C483+'Op. Costs by Program-Policy'!C500+'Op. Costs by Program-Policy'!C517+'Op. Costs by Program-Policy'!C534+'Op. Costs by Program-Policy'!C551+'Op. Costs by Program-Policy'!C568+'Op. Costs by Program-Policy'!C585+'Op. Costs by Program-Policy'!C602+'Op. Costs by Program-Policy'!C619+'Op. Costs by Program-Policy'!C636+'Op. Costs by Program-Policy'!C653+'Op. Costs by Program-Policy'!C670</f>
        <v>0</v>
      </c>
      <c r="C5" s="173">
        <f>'Op. Costs by Program-Policy'!D6+'Op. Costs by Program-Policy'!D23+'Op. Costs by Program-Policy'!D40+'Op. Costs by Program-Policy'!D57+'Op. Costs by Program-Policy'!D74+'Op. Costs by Program-Policy'!D91+'Op. Costs by Program-Policy'!D108+'Op. Costs by Program-Policy'!D125+'Op. Costs by Program-Policy'!D142+'Op. Costs by Program-Policy'!D159+'Op. Costs by Program-Policy'!D176+'Op. Costs by Program-Policy'!D193+'Op. Costs by Program-Policy'!D210+'Op. Costs by Program-Policy'!D228+'Op. Costs by Program-Policy'!D245+'Op. Costs by Program-Policy'!D262+'Op. Costs by Program-Policy'!D279+'Op. Costs by Program-Policy'!C296+'Op. Costs by Program-Policy'!D313+'Op. Costs by Program-Policy'!D330+'Op. Costs by Program-Policy'!D347+'Op. Costs by Program-Policy'!D364+'Op. Costs by Program-Policy'!D381+'Op. Costs by Program-Policy'!D398+'Op. Costs by Program-Policy'!D415+'Op. Costs by Program-Policy'!D432+'Op. Costs by Program-Policy'!D449+'Op. Costs by Program-Policy'!D466+'Op. Costs by Program-Policy'!D483+'Op. Costs by Program-Policy'!D500+'Op. Costs by Program-Policy'!D517+'Op. Costs by Program-Policy'!D534+'Op. Costs by Program-Policy'!D551+'Op. Costs by Program-Policy'!D568+'Op. Costs by Program-Policy'!D585+'Op. Costs by Program-Policy'!D602+'Op. Costs by Program-Policy'!D619+'Op. Costs by Program-Policy'!D636+'Op. Costs by Program-Policy'!D653+'Op. Costs by Program-Policy'!D670</f>
        <v>0</v>
      </c>
      <c r="D5" s="173">
        <f>'Op. Costs by Program-Policy'!E6+'Op. Costs by Program-Policy'!E23+'Op. Costs by Program-Policy'!E40+'Op. Costs by Program-Policy'!E57+'Op. Costs by Program-Policy'!E74+'Op. Costs by Program-Policy'!E91+'Op. Costs by Program-Policy'!E108+'Op. Costs by Program-Policy'!E125+'Op. Costs by Program-Policy'!E142+'Op. Costs by Program-Policy'!E159+'Op. Costs by Program-Policy'!E176+'Op. Costs by Program-Policy'!E193+'Op. Costs by Program-Policy'!E210+'Op. Costs by Program-Policy'!E228+'Op. Costs by Program-Policy'!E245+'Op. Costs by Program-Policy'!E262+'Op. Costs by Program-Policy'!E279+'Op. Costs by Program-Policy'!D296+'Op. Costs by Program-Policy'!E313+'Op. Costs by Program-Policy'!E330+'Op. Costs by Program-Policy'!E347+'Op. Costs by Program-Policy'!E364+'Op. Costs by Program-Policy'!E381+'Op. Costs by Program-Policy'!E398+'Op. Costs by Program-Policy'!E415+'Op. Costs by Program-Policy'!E432+'Op. Costs by Program-Policy'!E449+'Op. Costs by Program-Policy'!E466+'Op. Costs by Program-Policy'!E483+'Op. Costs by Program-Policy'!E500+'Op. Costs by Program-Policy'!E517+'Op. Costs by Program-Policy'!E534+'Op. Costs by Program-Policy'!E551+'Op. Costs by Program-Policy'!E568+'Op. Costs by Program-Policy'!E585+'Op. Costs by Program-Policy'!E602+'Op. Costs by Program-Policy'!E619+'Op. Costs by Program-Policy'!E636+'Op. Costs by Program-Policy'!E653+'Op. Costs by Program-Policy'!E670</f>
        <v>0</v>
      </c>
      <c r="E5" s="174">
        <f>SUM(Table16[[#This Row],[Fiscal Year 1 Cost]:[Fiscal Year 3 Cost]])</f>
        <v>0</v>
      </c>
    </row>
    <row r="6" spans="1:5" ht="18">
      <c r="A6" s="161" t="str">
        <f>'Operating Cost Categories'!A6</f>
        <v>Internet/Phones</v>
      </c>
      <c r="B6" s="173">
        <f>'Op. Costs by Program-Policy'!C7+'Op. Costs by Program-Policy'!C24+'Op. Costs by Program-Policy'!C41+'Op. Costs by Program-Policy'!C58+'Op. Costs by Program-Policy'!C75+'Op. Costs by Program-Policy'!C92+'Op. Costs by Program-Policy'!C109+'Op. Costs by Program-Policy'!C126+'Op. Costs by Program-Policy'!C143+'Op. Costs by Program-Policy'!C160+'Op. Costs by Program-Policy'!C177+'Op. Costs by Program-Policy'!C194+'Op. Costs by Program-Policy'!C211+'Op. Costs by Program-Policy'!C229+'Op. Costs by Program-Policy'!C246+'Op. Costs by Program-Policy'!C263+'Op. Costs by Program-Policy'!C280+'Op. Costs by Program-Policy'!B297+'Op. Costs by Program-Policy'!C314+'Op. Costs by Program-Policy'!C331+'Op. Costs by Program-Policy'!C348+'Op. Costs by Program-Policy'!C365+'Op. Costs by Program-Policy'!C382+'Op. Costs by Program-Policy'!C399+'Op. Costs by Program-Policy'!C416+'Op. Costs by Program-Policy'!C433+'Op. Costs by Program-Policy'!C450+'Op. Costs by Program-Policy'!C467+'Op. Costs by Program-Policy'!C484+'Op. Costs by Program-Policy'!C501+'Op. Costs by Program-Policy'!C518+'Op. Costs by Program-Policy'!C535+'Op. Costs by Program-Policy'!C552+'Op. Costs by Program-Policy'!C569+'Op. Costs by Program-Policy'!C586+'Op. Costs by Program-Policy'!C603+'Op. Costs by Program-Policy'!C620+'Op. Costs by Program-Policy'!C637+'Op. Costs by Program-Policy'!C654+'Op. Costs by Program-Policy'!C671</f>
        <v>0</v>
      </c>
      <c r="C6" s="173">
        <f>'Op. Costs by Program-Policy'!D7+'Op. Costs by Program-Policy'!D24+'Op. Costs by Program-Policy'!D41+'Op. Costs by Program-Policy'!D58+'Op. Costs by Program-Policy'!D75+'Op. Costs by Program-Policy'!D92+'Op. Costs by Program-Policy'!D109+'Op. Costs by Program-Policy'!D126+'Op. Costs by Program-Policy'!D143+'Op. Costs by Program-Policy'!D160+'Op. Costs by Program-Policy'!D177+'Op. Costs by Program-Policy'!D194+'Op. Costs by Program-Policy'!D211+'Op. Costs by Program-Policy'!D229+'Op. Costs by Program-Policy'!D246+'Op. Costs by Program-Policy'!D263+'Op. Costs by Program-Policy'!D280+'Op. Costs by Program-Policy'!C297+'Op. Costs by Program-Policy'!D314+'Op. Costs by Program-Policy'!D331+'Op. Costs by Program-Policy'!D348+'Op. Costs by Program-Policy'!D365+'Op. Costs by Program-Policy'!D382+'Op. Costs by Program-Policy'!D399+'Op. Costs by Program-Policy'!D416+'Op. Costs by Program-Policy'!D433+'Op. Costs by Program-Policy'!D450+'Op. Costs by Program-Policy'!D467+'Op. Costs by Program-Policy'!D484+'Op. Costs by Program-Policy'!D501+'Op. Costs by Program-Policy'!D518+'Op. Costs by Program-Policy'!D535+'Op. Costs by Program-Policy'!D552+'Op. Costs by Program-Policy'!D569+'Op. Costs by Program-Policy'!D586+'Op. Costs by Program-Policy'!D603+'Op. Costs by Program-Policy'!D620+'Op. Costs by Program-Policy'!D637+'Op. Costs by Program-Policy'!D654+'Op. Costs by Program-Policy'!D671</f>
        <v>0</v>
      </c>
      <c r="D6" s="173">
        <f>'Op. Costs by Program-Policy'!E7+'Op. Costs by Program-Policy'!E24+'Op. Costs by Program-Policy'!E41+'Op. Costs by Program-Policy'!E58+'Op. Costs by Program-Policy'!E75+'Op. Costs by Program-Policy'!E92+'Op. Costs by Program-Policy'!E109+'Op. Costs by Program-Policy'!E126+'Op. Costs by Program-Policy'!E143+'Op. Costs by Program-Policy'!E160+'Op. Costs by Program-Policy'!E177+'Op. Costs by Program-Policy'!E194+'Op. Costs by Program-Policy'!E211+'Op. Costs by Program-Policy'!E229+'Op. Costs by Program-Policy'!E246+'Op. Costs by Program-Policy'!E263+'Op. Costs by Program-Policy'!E280+'Op. Costs by Program-Policy'!D297+'Op. Costs by Program-Policy'!E314+'Op. Costs by Program-Policy'!E331+'Op. Costs by Program-Policy'!E348+'Op. Costs by Program-Policy'!E365+'Op. Costs by Program-Policy'!E382+'Op. Costs by Program-Policy'!E399+'Op. Costs by Program-Policy'!E416+'Op. Costs by Program-Policy'!E433+'Op. Costs by Program-Policy'!E450+'Op. Costs by Program-Policy'!E467+'Op. Costs by Program-Policy'!E484+'Op. Costs by Program-Policy'!E501+'Op. Costs by Program-Policy'!E518+'Op. Costs by Program-Policy'!E535+'Op. Costs by Program-Policy'!E552+'Op. Costs by Program-Policy'!E569+'Op. Costs by Program-Policy'!E586+'Op. Costs by Program-Policy'!E603+'Op. Costs by Program-Policy'!E620+'Op. Costs by Program-Policy'!E637+'Op. Costs by Program-Policy'!E654+'Op. Costs by Program-Policy'!E671</f>
        <v>0</v>
      </c>
      <c r="E6" s="174">
        <f>SUM(Table16[[#This Row],[Fiscal Year 1 Cost]:[Fiscal Year 3 Cost]])</f>
        <v>0</v>
      </c>
    </row>
    <row r="7" spans="1:5" ht="18">
      <c r="A7" s="161" t="str">
        <f>'Operating Cost Categories'!A7</f>
        <v>Office Supplies</v>
      </c>
      <c r="B7" s="173">
        <f>'Op. Costs by Program-Policy'!C8+'Op. Costs by Program-Policy'!C25+'Op. Costs by Program-Policy'!C42+'Op. Costs by Program-Policy'!C59+'Op. Costs by Program-Policy'!C76+'Op. Costs by Program-Policy'!C93+'Op. Costs by Program-Policy'!C110+'Op. Costs by Program-Policy'!C127+'Op. Costs by Program-Policy'!C144+'Op. Costs by Program-Policy'!C161+'Op. Costs by Program-Policy'!C178+'Op. Costs by Program-Policy'!C195+'Op. Costs by Program-Policy'!C212+'Op. Costs by Program-Policy'!C230+'Op. Costs by Program-Policy'!C247+'Op. Costs by Program-Policy'!C264+'Op. Costs by Program-Policy'!C281+'Op. Costs by Program-Policy'!B298+'Op. Costs by Program-Policy'!C315+'Op. Costs by Program-Policy'!C332+'Op. Costs by Program-Policy'!C349+'Op. Costs by Program-Policy'!C366+'Op. Costs by Program-Policy'!C383+'Op. Costs by Program-Policy'!C400+'Op. Costs by Program-Policy'!C417+'Op. Costs by Program-Policy'!C434+'Op. Costs by Program-Policy'!C451+'Op. Costs by Program-Policy'!C468+'Op. Costs by Program-Policy'!C485+'Op. Costs by Program-Policy'!C502+'Op. Costs by Program-Policy'!C519+'Op. Costs by Program-Policy'!C536+'Op. Costs by Program-Policy'!C553+'Op. Costs by Program-Policy'!C570+'Op. Costs by Program-Policy'!C587+'Op. Costs by Program-Policy'!C604+'Op. Costs by Program-Policy'!C621+'Op. Costs by Program-Policy'!C638+'Op. Costs by Program-Policy'!C655+'Op. Costs by Program-Policy'!C672</f>
        <v>0</v>
      </c>
      <c r="C7" s="173">
        <f>'Op. Costs by Program-Policy'!D8+'Op. Costs by Program-Policy'!D25+'Op. Costs by Program-Policy'!D42+'Op. Costs by Program-Policy'!D59+'Op. Costs by Program-Policy'!D76+'Op. Costs by Program-Policy'!D93+'Op. Costs by Program-Policy'!D110+'Op. Costs by Program-Policy'!D127+'Op. Costs by Program-Policy'!D144+'Op. Costs by Program-Policy'!D161+'Op. Costs by Program-Policy'!D178+'Op. Costs by Program-Policy'!D195+'Op. Costs by Program-Policy'!D212+'Op. Costs by Program-Policy'!D230+'Op. Costs by Program-Policy'!D247+'Op. Costs by Program-Policy'!D264+'Op. Costs by Program-Policy'!D281+'Op. Costs by Program-Policy'!C298+'Op. Costs by Program-Policy'!D315+'Op. Costs by Program-Policy'!D332+'Op. Costs by Program-Policy'!D349+'Op. Costs by Program-Policy'!D366+'Op. Costs by Program-Policy'!D383+'Op. Costs by Program-Policy'!D400+'Op. Costs by Program-Policy'!D417+'Op. Costs by Program-Policy'!D434+'Op. Costs by Program-Policy'!D451+'Op. Costs by Program-Policy'!D468+'Op. Costs by Program-Policy'!D485+'Op. Costs by Program-Policy'!D502+'Op. Costs by Program-Policy'!D519+'Op. Costs by Program-Policy'!D536+'Op. Costs by Program-Policy'!D553+'Op. Costs by Program-Policy'!D570+'Op. Costs by Program-Policy'!D587+'Op. Costs by Program-Policy'!D604+'Op. Costs by Program-Policy'!D621+'Op. Costs by Program-Policy'!D638+'Op. Costs by Program-Policy'!D655+'Op. Costs by Program-Policy'!D672</f>
        <v>0</v>
      </c>
      <c r="D7" s="173">
        <f>'Op. Costs by Program-Policy'!E8+'Op. Costs by Program-Policy'!E25+'Op. Costs by Program-Policy'!E42+'Op. Costs by Program-Policy'!E59+'Op. Costs by Program-Policy'!E76+'Op. Costs by Program-Policy'!E93+'Op. Costs by Program-Policy'!E110+'Op. Costs by Program-Policy'!E127+'Op. Costs by Program-Policy'!E144+'Op. Costs by Program-Policy'!E161+'Op. Costs by Program-Policy'!E178+'Op. Costs by Program-Policy'!E195+'Op. Costs by Program-Policy'!E212+'Op. Costs by Program-Policy'!E230+'Op. Costs by Program-Policy'!E247+'Op. Costs by Program-Policy'!E264+'Op. Costs by Program-Policy'!E281+'Op. Costs by Program-Policy'!D298+'Op. Costs by Program-Policy'!E315+'Op. Costs by Program-Policy'!E332+'Op. Costs by Program-Policy'!E349+'Op. Costs by Program-Policy'!E366+'Op. Costs by Program-Policy'!E383+'Op. Costs by Program-Policy'!E400+'Op. Costs by Program-Policy'!E417+'Op. Costs by Program-Policy'!E434+'Op. Costs by Program-Policy'!E451+'Op. Costs by Program-Policy'!E468+'Op. Costs by Program-Policy'!E485+'Op. Costs by Program-Policy'!E502+'Op. Costs by Program-Policy'!E519+'Op. Costs by Program-Policy'!E536+'Op. Costs by Program-Policy'!E553+'Op. Costs by Program-Policy'!E570+'Op. Costs by Program-Policy'!E587+'Op. Costs by Program-Policy'!E604+'Op. Costs by Program-Policy'!E621+'Op. Costs by Program-Policy'!E638+'Op. Costs by Program-Policy'!E655+'Op. Costs by Program-Policy'!E672</f>
        <v>0</v>
      </c>
      <c r="E7" s="174">
        <f>SUM(Table16[[#This Row],[Fiscal Year 1 Cost]:[Fiscal Year 3 Cost]])</f>
        <v>0</v>
      </c>
    </row>
    <row r="8" spans="1:5" ht="18">
      <c r="A8" s="161" t="str">
        <f>'Operating Cost Categories'!A8</f>
        <v>Transportation</v>
      </c>
      <c r="B8" s="173">
        <f>'Op. Costs by Program-Policy'!C9+'Op. Costs by Program-Policy'!C26+'Op. Costs by Program-Policy'!C43+'Op. Costs by Program-Policy'!C60+'Op. Costs by Program-Policy'!C77+'Op. Costs by Program-Policy'!C94+'Op. Costs by Program-Policy'!C111+'Op. Costs by Program-Policy'!C128+'Op. Costs by Program-Policy'!C145+'Op. Costs by Program-Policy'!C162+'Op. Costs by Program-Policy'!C179+'Op. Costs by Program-Policy'!C196+'Op. Costs by Program-Policy'!C213+'Op. Costs by Program-Policy'!C231+'Op. Costs by Program-Policy'!C248+'Op. Costs by Program-Policy'!C265+'Op. Costs by Program-Policy'!C282+'Op. Costs by Program-Policy'!B299+'Op. Costs by Program-Policy'!C316+'Op. Costs by Program-Policy'!C333+'Op. Costs by Program-Policy'!C350+'Op. Costs by Program-Policy'!C367+'Op. Costs by Program-Policy'!C384+'Op. Costs by Program-Policy'!C401+'Op. Costs by Program-Policy'!C418+'Op. Costs by Program-Policy'!C435+'Op. Costs by Program-Policy'!C452+'Op. Costs by Program-Policy'!C469+'Op. Costs by Program-Policy'!C486+'Op. Costs by Program-Policy'!C503+'Op. Costs by Program-Policy'!C520+'Op. Costs by Program-Policy'!C537+'Op. Costs by Program-Policy'!C554+'Op. Costs by Program-Policy'!C571+'Op. Costs by Program-Policy'!C588+'Op. Costs by Program-Policy'!C605+'Op. Costs by Program-Policy'!C622+'Op. Costs by Program-Policy'!C639+'Op. Costs by Program-Policy'!C656+'Op. Costs by Program-Policy'!C673</f>
        <v>0</v>
      </c>
      <c r="C8" s="173">
        <f>'Op. Costs by Program-Policy'!D9+'Op. Costs by Program-Policy'!D26+'Op. Costs by Program-Policy'!D43+'Op. Costs by Program-Policy'!D60+'Op. Costs by Program-Policy'!D77+'Op. Costs by Program-Policy'!D94+'Op. Costs by Program-Policy'!D111+'Op. Costs by Program-Policy'!D128+'Op. Costs by Program-Policy'!D145+'Op. Costs by Program-Policy'!D162+'Op. Costs by Program-Policy'!D179+'Op. Costs by Program-Policy'!D196+'Op. Costs by Program-Policy'!D213+'Op. Costs by Program-Policy'!D231+'Op. Costs by Program-Policy'!D248+'Op. Costs by Program-Policy'!D265+'Op. Costs by Program-Policy'!D282+'Op. Costs by Program-Policy'!C299+'Op. Costs by Program-Policy'!D316+'Op. Costs by Program-Policy'!D333+'Op. Costs by Program-Policy'!D350+'Op. Costs by Program-Policy'!D367+'Op. Costs by Program-Policy'!D384+'Op. Costs by Program-Policy'!D401+'Op. Costs by Program-Policy'!D418+'Op. Costs by Program-Policy'!D435+'Op. Costs by Program-Policy'!D452+'Op. Costs by Program-Policy'!D469+'Op. Costs by Program-Policy'!D486+'Op. Costs by Program-Policy'!D503+'Op. Costs by Program-Policy'!D520+'Op. Costs by Program-Policy'!D537+'Op. Costs by Program-Policy'!D554+'Op. Costs by Program-Policy'!D571+'Op. Costs by Program-Policy'!D588+'Op. Costs by Program-Policy'!D605+'Op. Costs by Program-Policy'!D622+'Op. Costs by Program-Policy'!D639+'Op. Costs by Program-Policy'!D656+'Op. Costs by Program-Policy'!D673</f>
        <v>0</v>
      </c>
      <c r="D8" s="173">
        <f>'Op. Costs by Program-Policy'!E9+'Op. Costs by Program-Policy'!E26+'Op. Costs by Program-Policy'!E43+'Op. Costs by Program-Policy'!E60+'Op. Costs by Program-Policy'!E77+'Op. Costs by Program-Policy'!E94+'Op. Costs by Program-Policy'!E111+'Op. Costs by Program-Policy'!E128+'Op. Costs by Program-Policy'!E145+'Op. Costs by Program-Policy'!E162+'Op. Costs by Program-Policy'!E179+'Op. Costs by Program-Policy'!E196+'Op. Costs by Program-Policy'!E213+'Op. Costs by Program-Policy'!E231+'Op. Costs by Program-Policy'!E248+'Op. Costs by Program-Policy'!E265+'Op. Costs by Program-Policy'!E282+'Op. Costs by Program-Policy'!D299+'Op. Costs by Program-Policy'!E316+'Op. Costs by Program-Policy'!E333+'Op. Costs by Program-Policy'!E350+'Op. Costs by Program-Policy'!E367+'Op. Costs by Program-Policy'!E384+'Op. Costs by Program-Policy'!E401+'Op. Costs by Program-Policy'!E418+'Op. Costs by Program-Policy'!E435+'Op. Costs by Program-Policy'!E452+'Op. Costs by Program-Policy'!E469+'Op. Costs by Program-Policy'!E486+'Op. Costs by Program-Policy'!E503+'Op. Costs by Program-Policy'!E520+'Op. Costs by Program-Policy'!E537+'Op. Costs by Program-Policy'!E554+'Op. Costs by Program-Policy'!E571+'Op. Costs by Program-Policy'!E588+'Op. Costs by Program-Policy'!E605+'Op. Costs by Program-Policy'!E622+'Op. Costs by Program-Policy'!E639+'Op. Costs by Program-Policy'!E656+'Op. Costs by Program-Policy'!E673</f>
        <v>0</v>
      </c>
      <c r="E8" s="174">
        <f>SUM(Table16[[#This Row],[Fiscal Year 1 Cost]:[Fiscal Year 3 Cost]])</f>
        <v>0</v>
      </c>
    </row>
    <row r="9" spans="1:5" ht="17" customHeight="1">
      <c r="A9" s="161" t="str">
        <f>'Operating Cost Categories'!A9</f>
        <v>Consultants/Contracts</v>
      </c>
      <c r="B9" s="173">
        <f>'Op. Costs by Program-Policy'!C10+'Op. Costs by Program-Policy'!C27+'Op. Costs by Program-Policy'!C44+'Op. Costs by Program-Policy'!C61+'Op. Costs by Program-Policy'!C78+'Op. Costs by Program-Policy'!C95+'Op. Costs by Program-Policy'!C112+'Op. Costs by Program-Policy'!C129+'Op. Costs by Program-Policy'!C146+'Op. Costs by Program-Policy'!C163+'Op. Costs by Program-Policy'!C180+'Op. Costs by Program-Policy'!C197+'Op. Costs by Program-Policy'!C214+'Op. Costs by Program-Policy'!C232+'Op. Costs by Program-Policy'!C249+'Op. Costs by Program-Policy'!C266+'Op. Costs by Program-Policy'!C283+'Op. Costs by Program-Policy'!B300+'Op. Costs by Program-Policy'!C317+'Op. Costs by Program-Policy'!C334+'Op. Costs by Program-Policy'!C351+'Op. Costs by Program-Policy'!C368+'Op. Costs by Program-Policy'!C385+'Op. Costs by Program-Policy'!C402+'Op. Costs by Program-Policy'!C419+'Op. Costs by Program-Policy'!C436+'Op. Costs by Program-Policy'!C453+'Op. Costs by Program-Policy'!C470+'Op. Costs by Program-Policy'!C487+'Op. Costs by Program-Policy'!C504+'Op. Costs by Program-Policy'!C521+'Op. Costs by Program-Policy'!C538+'Op. Costs by Program-Policy'!C555+'Op. Costs by Program-Policy'!C572+'Op. Costs by Program-Policy'!C589+'Op. Costs by Program-Policy'!C606+'Op. Costs by Program-Policy'!C623+'Op. Costs by Program-Policy'!C640+'Op. Costs by Program-Policy'!C657+'Op. Costs by Program-Policy'!C674</f>
        <v>0</v>
      </c>
      <c r="C9" s="173">
        <f>'Op. Costs by Program-Policy'!D10+'Op. Costs by Program-Policy'!D27+'Op. Costs by Program-Policy'!D44+'Op. Costs by Program-Policy'!D61+'Op. Costs by Program-Policy'!D78+'Op. Costs by Program-Policy'!D95+'Op. Costs by Program-Policy'!D112+'Op. Costs by Program-Policy'!D129+'Op. Costs by Program-Policy'!D146+'Op. Costs by Program-Policy'!D163+'Op. Costs by Program-Policy'!D180+'Op. Costs by Program-Policy'!D197+'Op. Costs by Program-Policy'!D214+'Op. Costs by Program-Policy'!D232+'Op. Costs by Program-Policy'!D249+'Op. Costs by Program-Policy'!D266+'Op. Costs by Program-Policy'!D283+'Op. Costs by Program-Policy'!C300+'Op. Costs by Program-Policy'!D317+'Op. Costs by Program-Policy'!D334+'Op. Costs by Program-Policy'!D351+'Op. Costs by Program-Policy'!D368+'Op. Costs by Program-Policy'!D385+'Op. Costs by Program-Policy'!D402+'Op. Costs by Program-Policy'!D419+'Op. Costs by Program-Policy'!D436+'Op. Costs by Program-Policy'!D453+'Op. Costs by Program-Policy'!D470+'Op. Costs by Program-Policy'!D487+'Op. Costs by Program-Policy'!D504+'Op. Costs by Program-Policy'!D521+'Op. Costs by Program-Policy'!D538+'Op. Costs by Program-Policy'!D555+'Op. Costs by Program-Policy'!D572+'Op. Costs by Program-Policy'!D589+'Op. Costs by Program-Policy'!D606+'Op. Costs by Program-Policy'!D623+'Op. Costs by Program-Policy'!D640+'Op. Costs by Program-Policy'!D657+'Op. Costs by Program-Policy'!D674</f>
        <v>0</v>
      </c>
      <c r="D9" s="173">
        <f>'Op. Costs by Program-Policy'!E10+'Op. Costs by Program-Policy'!E27+'Op. Costs by Program-Policy'!E44+'Op. Costs by Program-Policy'!E61+'Op. Costs by Program-Policy'!E78+'Op. Costs by Program-Policy'!E95+'Op. Costs by Program-Policy'!E112+'Op. Costs by Program-Policy'!E129+'Op. Costs by Program-Policy'!E146+'Op. Costs by Program-Policy'!E163+'Op. Costs by Program-Policy'!E180+'Op. Costs by Program-Policy'!E197+'Op. Costs by Program-Policy'!E214+'Op. Costs by Program-Policy'!E232+'Op. Costs by Program-Policy'!E249+'Op. Costs by Program-Policy'!E266+'Op. Costs by Program-Policy'!E283+'Op. Costs by Program-Policy'!D300+'Op. Costs by Program-Policy'!E317+'Op. Costs by Program-Policy'!E334+'Op. Costs by Program-Policy'!E351+'Op. Costs by Program-Policy'!E368+'Op. Costs by Program-Policy'!E385+'Op. Costs by Program-Policy'!E402+'Op. Costs by Program-Policy'!E419+'Op. Costs by Program-Policy'!E436+'Op. Costs by Program-Policy'!E453+'Op. Costs by Program-Policy'!E470+'Op. Costs by Program-Policy'!E487+'Op. Costs by Program-Policy'!E504+'Op. Costs by Program-Policy'!E521+'Op. Costs by Program-Policy'!E538+'Op. Costs by Program-Policy'!E555+'Op. Costs by Program-Policy'!E572+'Op. Costs by Program-Policy'!E589+'Op. Costs by Program-Policy'!E606+'Op. Costs by Program-Policy'!E623+'Op. Costs by Program-Policy'!E640+'Op. Costs by Program-Policy'!E657+'Op. Costs by Program-Policy'!E674</f>
        <v>0</v>
      </c>
      <c r="E9" s="174">
        <f>SUM(Table16[[#This Row],[Fiscal Year 1 Cost]:[Fiscal Year 3 Cost]])</f>
        <v>0</v>
      </c>
    </row>
    <row r="10" spans="1:5" ht="18">
      <c r="A10" s="161" t="str">
        <f>'Operating Cost Categories'!A10</f>
        <v>A</v>
      </c>
      <c r="B10" s="173">
        <f>'Op. Costs by Program-Policy'!C11+'Op. Costs by Program-Policy'!C28+'Op. Costs by Program-Policy'!C45+'Op. Costs by Program-Policy'!C62+'Op. Costs by Program-Policy'!C79+'Op. Costs by Program-Policy'!C96+'Op. Costs by Program-Policy'!C113+'Op. Costs by Program-Policy'!C130+'Op. Costs by Program-Policy'!C147+'Op. Costs by Program-Policy'!C164+'Op. Costs by Program-Policy'!C181+'Op. Costs by Program-Policy'!C198+'Op. Costs by Program-Policy'!C215+'Op. Costs by Program-Policy'!C233+'Op. Costs by Program-Policy'!C250+'Op. Costs by Program-Policy'!C267+'Op. Costs by Program-Policy'!C284+'Op. Costs by Program-Policy'!B301+'Op. Costs by Program-Policy'!C318+'Op. Costs by Program-Policy'!C335+'Op. Costs by Program-Policy'!C352+'Op. Costs by Program-Policy'!C369+'Op. Costs by Program-Policy'!C386+'Op. Costs by Program-Policy'!C403+'Op. Costs by Program-Policy'!C420+'Op. Costs by Program-Policy'!C437+'Op. Costs by Program-Policy'!C454+'Op. Costs by Program-Policy'!C471+'Op. Costs by Program-Policy'!C488+'Op. Costs by Program-Policy'!C505+'Op. Costs by Program-Policy'!C522+'Op. Costs by Program-Policy'!C539+'Op. Costs by Program-Policy'!C556+'Op. Costs by Program-Policy'!C573+'Op. Costs by Program-Policy'!C590+'Op. Costs by Program-Policy'!C607+'Op. Costs by Program-Policy'!C624+'Op. Costs by Program-Policy'!C641+'Op. Costs by Program-Policy'!C658+'Op. Costs by Program-Policy'!C675</f>
        <v>0</v>
      </c>
      <c r="C10" s="173">
        <f>'Op. Costs by Program-Policy'!D11+'Op. Costs by Program-Policy'!D28+'Op. Costs by Program-Policy'!D45+'Op. Costs by Program-Policy'!D62+'Op. Costs by Program-Policy'!D79+'Op. Costs by Program-Policy'!D96+'Op. Costs by Program-Policy'!D113+'Op. Costs by Program-Policy'!D130+'Op. Costs by Program-Policy'!D147+'Op. Costs by Program-Policy'!D164+'Op. Costs by Program-Policy'!D181+'Op. Costs by Program-Policy'!D198+'Op. Costs by Program-Policy'!D215+'Op. Costs by Program-Policy'!D233+'Op. Costs by Program-Policy'!D250+'Op. Costs by Program-Policy'!D267+'Op. Costs by Program-Policy'!D284+'Op. Costs by Program-Policy'!C301+'Op. Costs by Program-Policy'!D318+'Op. Costs by Program-Policy'!D335+'Op. Costs by Program-Policy'!D352+'Op. Costs by Program-Policy'!D369+'Op. Costs by Program-Policy'!D386+'Op. Costs by Program-Policy'!D403+'Op. Costs by Program-Policy'!D420+'Op. Costs by Program-Policy'!D437+'Op. Costs by Program-Policy'!D454+'Op. Costs by Program-Policy'!D471+'Op. Costs by Program-Policy'!D488+'Op. Costs by Program-Policy'!D505+'Op. Costs by Program-Policy'!D522+'Op. Costs by Program-Policy'!D539+'Op. Costs by Program-Policy'!D556+'Op. Costs by Program-Policy'!D573+'Op. Costs by Program-Policy'!D590+'Op. Costs by Program-Policy'!D607+'Op. Costs by Program-Policy'!D624+'Op. Costs by Program-Policy'!D641+'Op. Costs by Program-Policy'!D658+'Op. Costs by Program-Policy'!D675</f>
        <v>0</v>
      </c>
      <c r="D10" s="173">
        <f>'Op. Costs by Program-Policy'!E11+'Op. Costs by Program-Policy'!E28+'Op. Costs by Program-Policy'!E45+'Op. Costs by Program-Policy'!E62+'Op. Costs by Program-Policy'!E79+'Op. Costs by Program-Policy'!E96+'Op. Costs by Program-Policy'!E113+'Op. Costs by Program-Policy'!E130+'Op. Costs by Program-Policy'!E147+'Op. Costs by Program-Policy'!E164+'Op. Costs by Program-Policy'!E181+'Op. Costs by Program-Policy'!E198+'Op. Costs by Program-Policy'!E215+'Op. Costs by Program-Policy'!E233+'Op. Costs by Program-Policy'!E250+'Op. Costs by Program-Policy'!E267+'Op. Costs by Program-Policy'!E284+'Op. Costs by Program-Policy'!D301+'Op. Costs by Program-Policy'!E318+'Op. Costs by Program-Policy'!E335+'Op. Costs by Program-Policy'!E352+'Op. Costs by Program-Policy'!E369+'Op. Costs by Program-Policy'!E386+'Op. Costs by Program-Policy'!E403+'Op. Costs by Program-Policy'!E420+'Op. Costs by Program-Policy'!E437+'Op. Costs by Program-Policy'!E454+'Op. Costs by Program-Policy'!E471+'Op. Costs by Program-Policy'!E488+'Op. Costs by Program-Policy'!E505+'Op. Costs by Program-Policy'!E522+'Op. Costs by Program-Policy'!E539+'Op. Costs by Program-Policy'!E556+'Op. Costs by Program-Policy'!E573+'Op. Costs by Program-Policy'!E590+'Op. Costs by Program-Policy'!E607+'Op. Costs by Program-Policy'!E624+'Op. Costs by Program-Policy'!E641+'Op. Costs by Program-Policy'!E658+'Op. Costs by Program-Policy'!E675</f>
        <v>0</v>
      </c>
      <c r="E10" s="174">
        <f>SUM(Table16[[#This Row],[Fiscal Year 1 Cost]:[Fiscal Year 3 Cost]])</f>
        <v>0</v>
      </c>
    </row>
    <row r="11" spans="1:5" ht="18">
      <c r="A11" s="161" t="str">
        <f>'Operating Cost Categories'!A11</f>
        <v>B</v>
      </c>
      <c r="B11" s="173">
        <f>'Op. Costs by Program-Policy'!C12+'Op. Costs by Program-Policy'!C29+'Op. Costs by Program-Policy'!C46+'Op. Costs by Program-Policy'!C63+'Op. Costs by Program-Policy'!C80+'Op. Costs by Program-Policy'!C97+'Op. Costs by Program-Policy'!C114+'Op. Costs by Program-Policy'!C131+'Op. Costs by Program-Policy'!C148+'Op. Costs by Program-Policy'!C165+'Op. Costs by Program-Policy'!C182+'Op. Costs by Program-Policy'!C199+'Op. Costs by Program-Policy'!C216+'Op. Costs by Program-Policy'!C234+'Op. Costs by Program-Policy'!C251+'Op. Costs by Program-Policy'!C268+'Op. Costs by Program-Policy'!C285+'Op. Costs by Program-Policy'!B302+'Op. Costs by Program-Policy'!C319+'Op. Costs by Program-Policy'!C336+'Op. Costs by Program-Policy'!C353+'Op. Costs by Program-Policy'!C370+'Op. Costs by Program-Policy'!C387+'Op. Costs by Program-Policy'!C404+'Op. Costs by Program-Policy'!C421+'Op. Costs by Program-Policy'!C438+'Op. Costs by Program-Policy'!C455+'Op. Costs by Program-Policy'!C472+'Op. Costs by Program-Policy'!C489+'Op. Costs by Program-Policy'!C506+'Op. Costs by Program-Policy'!C523+'Op. Costs by Program-Policy'!C540+'Op. Costs by Program-Policy'!C557+'Op. Costs by Program-Policy'!C574+'Op. Costs by Program-Policy'!C591+'Op. Costs by Program-Policy'!C608+'Op. Costs by Program-Policy'!C625+'Op. Costs by Program-Policy'!C642+'Op. Costs by Program-Policy'!C659+'Op. Costs by Program-Policy'!C676</f>
        <v>0</v>
      </c>
      <c r="C11" s="173">
        <f>'Op. Costs by Program-Policy'!D12+'Op. Costs by Program-Policy'!D29+'Op. Costs by Program-Policy'!D46+'Op. Costs by Program-Policy'!D63+'Op. Costs by Program-Policy'!D80+'Op. Costs by Program-Policy'!D97+'Op. Costs by Program-Policy'!D114+'Op. Costs by Program-Policy'!D131+'Op. Costs by Program-Policy'!D148+'Op. Costs by Program-Policy'!D165+'Op. Costs by Program-Policy'!D182+'Op. Costs by Program-Policy'!D199+'Op. Costs by Program-Policy'!D216+'Op. Costs by Program-Policy'!D234+'Op. Costs by Program-Policy'!D251+'Op. Costs by Program-Policy'!D268+'Op. Costs by Program-Policy'!D285+'Op. Costs by Program-Policy'!C302+'Op. Costs by Program-Policy'!D319+'Op. Costs by Program-Policy'!D336+'Op. Costs by Program-Policy'!D353+'Op. Costs by Program-Policy'!D370+'Op. Costs by Program-Policy'!D387+'Op. Costs by Program-Policy'!D404+'Op. Costs by Program-Policy'!D421+'Op. Costs by Program-Policy'!D438+'Op. Costs by Program-Policy'!D455+'Op. Costs by Program-Policy'!D472+'Op. Costs by Program-Policy'!D489+'Op. Costs by Program-Policy'!D506+'Op. Costs by Program-Policy'!D523+'Op. Costs by Program-Policy'!D540+'Op. Costs by Program-Policy'!D557+'Op. Costs by Program-Policy'!D574+'Op. Costs by Program-Policy'!D591+'Op. Costs by Program-Policy'!D608+'Op. Costs by Program-Policy'!D625+'Op. Costs by Program-Policy'!D642+'Op. Costs by Program-Policy'!D659+'Op. Costs by Program-Policy'!D676</f>
        <v>0</v>
      </c>
      <c r="D11" s="173">
        <f>'Op. Costs by Program-Policy'!E12+'Op. Costs by Program-Policy'!E29+'Op. Costs by Program-Policy'!E46+'Op. Costs by Program-Policy'!E63+'Op. Costs by Program-Policy'!E80+'Op. Costs by Program-Policy'!E97+'Op. Costs by Program-Policy'!E114+'Op. Costs by Program-Policy'!E131+'Op. Costs by Program-Policy'!E148+'Op. Costs by Program-Policy'!E165+'Op. Costs by Program-Policy'!E182+'Op. Costs by Program-Policy'!E199+'Op. Costs by Program-Policy'!E216+'Op. Costs by Program-Policy'!E234+'Op. Costs by Program-Policy'!E251+'Op. Costs by Program-Policy'!E268+'Op. Costs by Program-Policy'!E285+'Op. Costs by Program-Policy'!D302+'Op. Costs by Program-Policy'!E319+'Op. Costs by Program-Policy'!E336+'Op. Costs by Program-Policy'!E353+'Op. Costs by Program-Policy'!E370+'Op. Costs by Program-Policy'!E387+'Op. Costs by Program-Policy'!E404+'Op. Costs by Program-Policy'!E421+'Op. Costs by Program-Policy'!E438+'Op. Costs by Program-Policy'!E455+'Op. Costs by Program-Policy'!E472+'Op. Costs by Program-Policy'!E489+'Op. Costs by Program-Policy'!E506+'Op. Costs by Program-Policy'!E523+'Op. Costs by Program-Policy'!E540+'Op. Costs by Program-Policy'!E557+'Op. Costs by Program-Policy'!E574+'Op. Costs by Program-Policy'!E591+'Op. Costs by Program-Policy'!E608+'Op. Costs by Program-Policy'!E625+'Op. Costs by Program-Policy'!E642+'Op. Costs by Program-Policy'!E659+'Op. Costs by Program-Policy'!E676</f>
        <v>0</v>
      </c>
      <c r="E11" s="174">
        <f>SUM(Table16[[#This Row],[Fiscal Year 1 Cost]:[Fiscal Year 3 Cost]])</f>
        <v>0</v>
      </c>
    </row>
    <row r="12" spans="1:5" ht="18">
      <c r="A12" s="161" t="str">
        <f>'Operating Cost Categories'!A12</f>
        <v>C</v>
      </c>
      <c r="B12" s="173">
        <f>'Op. Costs by Program-Policy'!C13+'Op. Costs by Program-Policy'!C30+'Op. Costs by Program-Policy'!C47+'Op. Costs by Program-Policy'!C64+'Op. Costs by Program-Policy'!C81+'Op. Costs by Program-Policy'!C98+'Op. Costs by Program-Policy'!C115+'Op. Costs by Program-Policy'!C132+'Op. Costs by Program-Policy'!C149+'Op. Costs by Program-Policy'!C166+'Op. Costs by Program-Policy'!C183+'Op. Costs by Program-Policy'!C200+'Op. Costs by Program-Policy'!C217+'Op. Costs by Program-Policy'!C235+'Op. Costs by Program-Policy'!C252+'Op. Costs by Program-Policy'!C269+'Op. Costs by Program-Policy'!C286+'Op. Costs by Program-Policy'!B303+'Op. Costs by Program-Policy'!C320+'Op. Costs by Program-Policy'!C337+'Op. Costs by Program-Policy'!C354+'Op. Costs by Program-Policy'!C371+'Op. Costs by Program-Policy'!C388+'Op. Costs by Program-Policy'!C405+'Op. Costs by Program-Policy'!C422+'Op. Costs by Program-Policy'!C439+'Op. Costs by Program-Policy'!C456+'Op. Costs by Program-Policy'!C473+'Op. Costs by Program-Policy'!C490+'Op. Costs by Program-Policy'!C507+'Op. Costs by Program-Policy'!C524+'Op. Costs by Program-Policy'!C541+'Op. Costs by Program-Policy'!C558+'Op. Costs by Program-Policy'!C575+'Op. Costs by Program-Policy'!C592+'Op. Costs by Program-Policy'!C609+'Op. Costs by Program-Policy'!C626+'Op. Costs by Program-Policy'!C643+'Op. Costs by Program-Policy'!C660+'Op. Costs by Program-Policy'!C677</f>
        <v>0</v>
      </c>
      <c r="C12" s="173">
        <f>'Op. Costs by Program-Policy'!D13+'Op. Costs by Program-Policy'!D30+'Op. Costs by Program-Policy'!D47+'Op. Costs by Program-Policy'!D64+'Op. Costs by Program-Policy'!D81+'Op. Costs by Program-Policy'!D98+'Op. Costs by Program-Policy'!D115+'Op. Costs by Program-Policy'!D132+'Op. Costs by Program-Policy'!D149+'Op. Costs by Program-Policy'!D166+'Op. Costs by Program-Policy'!D183+'Op. Costs by Program-Policy'!D200+'Op. Costs by Program-Policy'!D217+'Op. Costs by Program-Policy'!D235+'Op. Costs by Program-Policy'!D252+'Op. Costs by Program-Policy'!D269+'Op. Costs by Program-Policy'!D286+'Op. Costs by Program-Policy'!C303+'Op. Costs by Program-Policy'!D320+'Op. Costs by Program-Policy'!D337+'Op. Costs by Program-Policy'!D354+'Op. Costs by Program-Policy'!D371+'Op. Costs by Program-Policy'!D388+'Op. Costs by Program-Policy'!D405+'Op. Costs by Program-Policy'!D422+'Op. Costs by Program-Policy'!D439+'Op. Costs by Program-Policy'!D456+'Op. Costs by Program-Policy'!D473+'Op. Costs by Program-Policy'!D490+'Op. Costs by Program-Policy'!D507+'Op. Costs by Program-Policy'!D524+'Op. Costs by Program-Policy'!D541+'Op. Costs by Program-Policy'!D558+'Op. Costs by Program-Policy'!D575+'Op. Costs by Program-Policy'!D592+'Op. Costs by Program-Policy'!D609+'Op. Costs by Program-Policy'!D626+'Op. Costs by Program-Policy'!D643+'Op. Costs by Program-Policy'!D660+'Op. Costs by Program-Policy'!D677</f>
        <v>0</v>
      </c>
      <c r="D12" s="173">
        <f>'Op. Costs by Program-Policy'!E13+'Op. Costs by Program-Policy'!E30+'Op. Costs by Program-Policy'!E47+'Op. Costs by Program-Policy'!E64+'Op. Costs by Program-Policy'!E81+'Op. Costs by Program-Policy'!E98+'Op. Costs by Program-Policy'!E115+'Op. Costs by Program-Policy'!E132+'Op. Costs by Program-Policy'!E149+'Op. Costs by Program-Policy'!E166+'Op. Costs by Program-Policy'!E183+'Op. Costs by Program-Policy'!E200+'Op. Costs by Program-Policy'!E217+'Op. Costs by Program-Policy'!E235+'Op. Costs by Program-Policy'!E252+'Op. Costs by Program-Policy'!E269+'Op. Costs by Program-Policy'!E286+'Op. Costs by Program-Policy'!D303+'Op. Costs by Program-Policy'!E320+'Op. Costs by Program-Policy'!E337+'Op. Costs by Program-Policy'!E354+'Op. Costs by Program-Policy'!E371+'Op. Costs by Program-Policy'!E388+'Op. Costs by Program-Policy'!E405+'Op. Costs by Program-Policy'!E422+'Op. Costs by Program-Policy'!E439+'Op. Costs by Program-Policy'!E456+'Op. Costs by Program-Policy'!E473+'Op. Costs by Program-Policy'!E490+'Op. Costs by Program-Policy'!E507+'Op. Costs by Program-Policy'!E524+'Op. Costs by Program-Policy'!E541+'Op. Costs by Program-Policy'!E558+'Op. Costs by Program-Policy'!E575+'Op. Costs by Program-Policy'!E592+'Op. Costs by Program-Policy'!E609+'Op. Costs by Program-Policy'!E626+'Op. Costs by Program-Policy'!E643+'Op. Costs by Program-Policy'!E660+'Op. Costs by Program-Policy'!E677</f>
        <v>0</v>
      </c>
      <c r="E12" s="174">
        <f>SUM(Table16[[#This Row],[Fiscal Year 1 Cost]:[Fiscal Year 3 Cost]])</f>
        <v>0</v>
      </c>
    </row>
    <row r="13" spans="1:5" ht="18">
      <c r="A13" s="161" t="str">
        <f>'Operating Cost Categories'!A13</f>
        <v>D</v>
      </c>
      <c r="B13" s="173">
        <f>'Op. Costs by Program-Policy'!C14+'Op. Costs by Program-Policy'!C31+'Op. Costs by Program-Policy'!C48+'Op. Costs by Program-Policy'!C65+'Op. Costs by Program-Policy'!C82+'Op. Costs by Program-Policy'!C99+'Op. Costs by Program-Policy'!C116+'Op. Costs by Program-Policy'!C133+'Op. Costs by Program-Policy'!C150+'Op. Costs by Program-Policy'!C167+'Op. Costs by Program-Policy'!C184+'Op. Costs by Program-Policy'!C201+'Op. Costs by Program-Policy'!C218+'Op. Costs by Program-Policy'!C236+'Op. Costs by Program-Policy'!C253+'Op. Costs by Program-Policy'!C270+'Op. Costs by Program-Policy'!C287+'Op. Costs by Program-Policy'!B304+'Op. Costs by Program-Policy'!C321+'Op. Costs by Program-Policy'!C338+'Op. Costs by Program-Policy'!C355+'Op. Costs by Program-Policy'!C372+'Op. Costs by Program-Policy'!C389+'Op. Costs by Program-Policy'!C406+'Op. Costs by Program-Policy'!C423+'Op. Costs by Program-Policy'!C440+'Op. Costs by Program-Policy'!C457+'Op. Costs by Program-Policy'!C474+'Op. Costs by Program-Policy'!C491+'Op. Costs by Program-Policy'!C508+'Op. Costs by Program-Policy'!C525+'Op. Costs by Program-Policy'!C542+'Op. Costs by Program-Policy'!C559+'Op. Costs by Program-Policy'!C576+'Op. Costs by Program-Policy'!C593+'Op. Costs by Program-Policy'!C610+'Op. Costs by Program-Policy'!C627+'Op. Costs by Program-Policy'!C644+'Op. Costs by Program-Policy'!C661+'Op. Costs by Program-Policy'!C678</f>
        <v>0</v>
      </c>
      <c r="C13" s="173">
        <f>'Op. Costs by Program-Policy'!D14+'Op. Costs by Program-Policy'!D31+'Op. Costs by Program-Policy'!D48+'Op. Costs by Program-Policy'!D65+'Op. Costs by Program-Policy'!D82+'Op. Costs by Program-Policy'!D99+'Op. Costs by Program-Policy'!D116+'Op. Costs by Program-Policy'!D133+'Op. Costs by Program-Policy'!D150+'Op. Costs by Program-Policy'!D167+'Op. Costs by Program-Policy'!D184+'Op. Costs by Program-Policy'!D201+'Op. Costs by Program-Policy'!D218+'Op. Costs by Program-Policy'!D236+'Op. Costs by Program-Policy'!D253+'Op. Costs by Program-Policy'!D270+'Op. Costs by Program-Policy'!D287+'Op. Costs by Program-Policy'!C304+'Op. Costs by Program-Policy'!D321+'Op. Costs by Program-Policy'!D338+'Op. Costs by Program-Policy'!D355+'Op. Costs by Program-Policy'!D372+'Op. Costs by Program-Policy'!D389+'Op. Costs by Program-Policy'!D406+'Op. Costs by Program-Policy'!D423+'Op. Costs by Program-Policy'!D440+'Op. Costs by Program-Policy'!D457+'Op. Costs by Program-Policy'!D474+'Op. Costs by Program-Policy'!D491+'Op. Costs by Program-Policy'!D508+'Op. Costs by Program-Policy'!D525+'Op. Costs by Program-Policy'!D542+'Op. Costs by Program-Policy'!D559+'Op. Costs by Program-Policy'!D576+'Op. Costs by Program-Policy'!D593+'Op. Costs by Program-Policy'!D610+'Op. Costs by Program-Policy'!D627+'Op. Costs by Program-Policy'!D644+'Op. Costs by Program-Policy'!D661+'Op. Costs by Program-Policy'!D678</f>
        <v>0</v>
      </c>
      <c r="D13" s="173">
        <f>'Op. Costs by Program-Policy'!E14+'Op. Costs by Program-Policy'!E31+'Op. Costs by Program-Policy'!E48+'Op. Costs by Program-Policy'!E65+'Op. Costs by Program-Policy'!E82+'Op. Costs by Program-Policy'!E99+'Op. Costs by Program-Policy'!E116+'Op. Costs by Program-Policy'!E133+'Op. Costs by Program-Policy'!E150+'Op. Costs by Program-Policy'!E167+'Op. Costs by Program-Policy'!E184+'Op. Costs by Program-Policy'!E201+'Op. Costs by Program-Policy'!E218+'Op. Costs by Program-Policy'!E236+'Op. Costs by Program-Policy'!E253+'Op. Costs by Program-Policy'!E270+'Op. Costs by Program-Policy'!E287+'Op. Costs by Program-Policy'!D304+'Op. Costs by Program-Policy'!E321+'Op. Costs by Program-Policy'!E338+'Op. Costs by Program-Policy'!E355+'Op. Costs by Program-Policy'!E372+'Op. Costs by Program-Policy'!E389+'Op. Costs by Program-Policy'!E406+'Op. Costs by Program-Policy'!E423+'Op. Costs by Program-Policy'!E440+'Op. Costs by Program-Policy'!E457+'Op. Costs by Program-Policy'!E474+'Op. Costs by Program-Policy'!E491+'Op. Costs by Program-Policy'!E508+'Op. Costs by Program-Policy'!E525+'Op. Costs by Program-Policy'!E542+'Op. Costs by Program-Policy'!E559+'Op. Costs by Program-Policy'!E576+'Op. Costs by Program-Policy'!E593+'Op. Costs by Program-Policy'!E610+'Op. Costs by Program-Policy'!E627+'Op. Costs by Program-Policy'!E644+'Op. Costs by Program-Policy'!E661+'Op. Costs by Program-Policy'!E678</f>
        <v>0</v>
      </c>
      <c r="E13" s="174">
        <f>SUM(Table16[[#This Row],[Fiscal Year 1 Cost]:[Fiscal Year 3 Cost]])</f>
        <v>0</v>
      </c>
    </row>
    <row r="14" spans="1:5" ht="18">
      <c r="A14" s="161" t="str">
        <f>'Operating Cost Categories'!A14</f>
        <v>E</v>
      </c>
      <c r="B14" s="173">
        <f>'Op. Costs by Program-Policy'!C15+'Op. Costs by Program-Policy'!C32+'Op. Costs by Program-Policy'!C49+'Op. Costs by Program-Policy'!C66+'Op. Costs by Program-Policy'!C83+'Op. Costs by Program-Policy'!C100+'Op. Costs by Program-Policy'!C117+'Op. Costs by Program-Policy'!C134+'Op. Costs by Program-Policy'!C151+'Op. Costs by Program-Policy'!C168+'Op. Costs by Program-Policy'!C185+'Op. Costs by Program-Policy'!C202+'Op. Costs by Program-Policy'!C219+'Op. Costs by Program-Policy'!C237+'Op. Costs by Program-Policy'!C254+'Op. Costs by Program-Policy'!C271+'Op. Costs by Program-Policy'!C288+'Op. Costs by Program-Policy'!B305+'Op. Costs by Program-Policy'!C322+'Op. Costs by Program-Policy'!C339+'Op. Costs by Program-Policy'!C356+'Op. Costs by Program-Policy'!C373+'Op. Costs by Program-Policy'!C390+'Op. Costs by Program-Policy'!C407+'Op. Costs by Program-Policy'!C424+'Op. Costs by Program-Policy'!C441+'Op. Costs by Program-Policy'!C458+'Op. Costs by Program-Policy'!C475+'Op. Costs by Program-Policy'!C492+'Op. Costs by Program-Policy'!C509+'Op. Costs by Program-Policy'!C526+'Op. Costs by Program-Policy'!C543+'Op. Costs by Program-Policy'!C560+'Op. Costs by Program-Policy'!C577+'Op. Costs by Program-Policy'!C594+'Op. Costs by Program-Policy'!C611+'Op. Costs by Program-Policy'!C628+'Op. Costs by Program-Policy'!C645+'Op. Costs by Program-Policy'!C662+'Op. Costs by Program-Policy'!C679</f>
        <v>0</v>
      </c>
      <c r="C14" s="173">
        <f>'Op. Costs by Program-Policy'!D15+'Op. Costs by Program-Policy'!D32+'Op. Costs by Program-Policy'!D49+'Op. Costs by Program-Policy'!D66+'Op. Costs by Program-Policy'!D83+'Op. Costs by Program-Policy'!D100+'Op. Costs by Program-Policy'!D117+'Op. Costs by Program-Policy'!D134+'Op. Costs by Program-Policy'!D151+'Op. Costs by Program-Policy'!D168+'Op. Costs by Program-Policy'!D185+'Op. Costs by Program-Policy'!D202+'Op. Costs by Program-Policy'!D219+'Op. Costs by Program-Policy'!D237+'Op. Costs by Program-Policy'!D254+'Op. Costs by Program-Policy'!D271+'Op. Costs by Program-Policy'!D288+'Op. Costs by Program-Policy'!C305+'Op. Costs by Program-Policy'!D322+'Op. Costs by Program-Policy'!D339+'Op. Costs by Program-Policy'!D356+'Op. Costs by Program-Policy'!D373+'Op. Costs by Program-Policy'!D390+'Op. Costs by Program-Policy'!D407+'Op. Costs by Program-Policy'!D424+'Op. Costs by Program-Policy'!D441+'Op. Costs by Program-Policy'!D458+'Op. Costs by Program-Policy'!D475+'Op. Costs by Program-Policy'!D492+'Op. Costs by Program-Policy'!D509+'Op. Costs by Program-Policy'!D526+'Op. Costs by Program-Policy'!D543+'Op. Costs by Program-Policy'!D560+'Op. Costs by Program-Policy'!D577+'Op. Costs by Program-Policy'!D594+'Op. Costs by Program-Policy'!D611+'Op. Costs by Program-Policy'!D628+'Op. Costs by Program-Policy'!D645+'Op. Costs by Program-Policy'!D662+'Op. Costs by Program-Policy'!D679</f>
        <v>0</v>
      </c>
      <c r="D14" s="173">
        <f>'Op. Costs by Program-Policy'!E15+'Op. Costs by Program-Policy'!E32+'Op. Costs by Program-Policy'!E49+'Op. Costs by Program-Policy'!E66+'Op. Costs by Program-Policy'!E83+'Op. Costs by Program-Policy'!E100+'Op. Costs by Program-Policy'!E117+'Op. Costs by Program-Policy'!E134+'Op. Costs by Program-Policy'!E151+'Op. Costs by Program-Policy'!E168+'Op. Costs by Program-Policy'!E185+'Op. Costs by Program-Policy'!E202+'Op. Costs by Program-Policy'!E219+'Op. Costs by Program-Policy'!E237+'Op. Costs by Program-Policy'!E254+'Op. Costs by Program-Policy'!E271+'Op. Costs by Program-Policy'!E288+'Op. Costs by Program-Policy'!D305+'Op. Costs by Program-Policy'!E322+'Op. Costs by Program-Policy'!E339+'Op. Costs by Program-Policy'!E356+'Op. Costs by Program-Policy'!E373+'Op. Costs by Program-Policy'!E390+'Op. Costs by Program-Policy'!E407+'Op. Costs by Program-Policy'!E424+'Op. Costs by Program-Policy'!E441+'Op. Costs by Program-Policy'!E458+'Op. Costs by Program-Policy'!E475+'Op. Costs by Program-Policy'!E492+'Op. Costs by Program-Policy'!E509+'Op. Costs by Program-Policy'!E526+'Op. Costs by Program-Policy'!E543+'Op. Costs by Program-Policy'!E560+'Op. Costs by Program-Policy'!E577+'Op. Costs by Program-Policy'!E594+'Op. Costs by Program-Policy'!E611+'Op. Costs by Program-Policy'!E628+'Op. Costs by Program-Policy'!E645+'Op. Costs by Program-Policy'!E662+'Op. Costs by Program-Policy'!E679</f>
        <v>0</v>
      </c>
      <c r="E14" s="174">
        <f>SUM(Table16[[#This Row],[Fiscal Year 1 Cost]:[Fiscal Year 3 Cost]])</f>
        <v>0</v>
      </c>
    </row>
    <row r="15" spans="1:5" ht="27" customHeight="1">
      <c r="A15" s="175" t="s">
        <v>22</v>
      </c>
      <c r="B15" s="174">
        <f>SUBTOTAL(9,B2:B12)</f>
        <v>0</v>
      </c>
      <c r="C15" s="174">
        <f>SUBTOTAL(9,C2:C12)</f>
        <v>0</v>
      </c>
      <c r="D15" s="174">
        <f>SUBTOTAL(9,D2:D12)</f>
        <v>0</v>
      </c>
      <c r="E15" s="174">
        <f>SUBTOTAL(9,E2:E12)</f>
        <v>0</v>
      </c>
    </row>
    <row r="634" spans="3:3">
      <c r="C634" t="s">
        <v>51</v>
      </c>
    </row>
  </sheetData>
  <sheetProtection algorithmName="SHA-512" hashValue="uxGI52xNHbmXUEUDcSElvyQfCibtDfBt9980mco6SYu4MGXvC5Pi0mECU9YFbASwj0ueOtmpOCEZWaiku5xqzw==" saltValue="rCbue1C1HQCpe7g4M7B+AQ==" spinCount="100000" sheet="1" objects="1" formatColumns="0" formatRows="0" deleteColumns="0" deleteRows="0" sort="0" autoFilter="0" pivotTables="0"/>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7C65-BED9-A946-ABE1-A18A6817343A}">
  <sheetPr>
    <tabColor rgb="FF18334D"/>
  </sheetPr>
  <dimension ref="A1:AU1707"/>
  <sheetViews>
    <sheetView zoomScale="94" zoomScaleNormal="60" workbookViewId="0">
      <selection activeCell="B73" sqref="B73:B75"/>
    </sheetView>
  </sheetViews>
  <sheetFormatPr baseColWidth="10" defaultColWidth="10.83203125" defaultRowHeight="15"/>
  <cols>
    <col min="1" max="1" width="30.1640625" customWidth="1"/>
    <col min="2" max="2" width="26.1640625" style="28" customWidth="1"/>
    <col min="6" max="6" width="15.5" customWidth="1"/>
    <col min="7" max="46" width="12.83203125" customWidth="1"/>
    <col min="47" max="47" width="11.1640625" customWidth="1"/>
  </cols>
  <sheetData>
    <row r="1" spans="34:34">
      <c r="AH1" t="str">
        <f>'Initiative Basics'!C15</f>
        <v>M</v>
      </c>
    </row>
    <row r="16" spans="34:34" ht="12" customHeight="1"/>
    <row r="17" spans="1:47" ht="12" customHeight="1"/>
    <row r="18" spans="1:47" ht="12" customHeight="1"/>
    <row r="19" spans="1:47" ht="12" customHeight="1"/>
    <row r="20" spans="1:47" ht="5.25" customHeight="1"/>
    <row r="21" spans="1:47" ht="25" customHeight="1">
      <c r="A21" s="241" t="s">
        <v>131</v>
      </c>
      <c r="B21" s="241"/>
      <c r="C21" s="241"/>
      <c r="D21" s="241"/>
      <c r="E21" s="241"/>
      <c r="F21" s="242"/>
      <c r="G21" s="176" t="str">
        <f>'Initiative Basics'!C3</f>
        <v>A</v>
      </c>
      <c r="H21" s="176" t="str">
        <f>'Initiative Basics'!C4</f>
        <v>B</v>
      </c>
      <c r="I21" s="177" t="str">
        <f>'Initiative Basics'!C5</f>
        <v>C</v>
      </c>
      <c r="J21" s="176" t="str">
        <f>'Initiative Basics'!C6</f>
        <v>D</v>
      </c>
      <c r="K21" s="176" t="str">
        <f>'Initiative Basics'!C7</f>
        <v>E</v>
      </c>
      <c r="L21" s="176" t="str">
        <f>'Initiative Basics'!C8</f>
        <v>F</v>
      </c>
      <c r="M21" s="176" t="str">
        <f>'Initiative Basics'!C9</f>
        <v>G</v>
      </c>
      <c r="N21" s="176" t="str">
        <f>'Initiative Basics'!C10</f>
        <v>H</v>
      </c>
      <c r="O21" s="176" t="str">
        <f>'Initiative Basics'!C11</f>
        <v>I</v>
      </c>
      <c r="P21" s="176" t="str">
        <f>'Initiative Basics'!C12</f>
        <v>J</v>
      </c>
      <c r="Q21" s="176" t="str">
        <f>'Initiative Basics'!C13</f>
        <v>K</v>
      </c>
      <c r="R21" s="176" t="str">
        <f>'Initiative Basics'!C14</f>
        <v>L</v>
      </c>
      <c r="S21" s="176" t="str">
        <f>'Initiative Basics'!C15</f>
        <v>M</v>
      </c>
      <c r="T21" s="176" t="str">
        <f>'Initiative Basics'!C16</f>
        <v>N</v>
      </c>
      <c r="U21" s="176" t="str">
        <f>'Initiative Basics'!C17</f>
        <v>O</v>
      </c>
      <c r="V21" s="176" t="str">
        <f>'Initiative Basics'!C18</f>
        <v>P</v>
      </c>
      <c r="W21" s="176" t="str">
        <f>'Initiative Basics'!C19</f>
        <v>Q</v>
      </c>
      <c r="X21" s="176" t="str">
        <f>'Initiative Basics'!C20</f>
        <v>R</v>
      </c>
      <c r="Y21" s="176" t="str">
        <f>'Initiative Basics'!C21</f>
        <v>S</v>
      </c>
      <c r="Z21" s="176" t="str">
        <f>'Initiative Basics'!C22</f>
        <v>T</v>
      </c>
      <c r="AA21" s="176" t="str">
        <f>'Initiative Basics'!C23</f>
        <v>U</v>
      </c>
      <c r="AB21" s="176" t="str">
        <f>'Initiative Basics'!C24</f>
        <v>V</v>
      </c>
      <c r="AC21" s="176" t="str">
        <f>'Initiative Basics'!C25</f>
        <v>W</v>
      </c>
      <c r="AD21" s="176" t="str">
        <f>'Initiative Basics'!C26</f>
        <v>X</v>
      </c>
      <c r="AE21" s="176" t="str">
        <f>'Initiative Basics'!C27</f>
        <v>Y</v>
      </c>
      <c r="AF21" s="176" t="str">
        <f>'Initiative Basics'!C28</f>
        <v>Z</v>
      </c>
      <c r="AG21" s="176">
        <f>'Initiative Basics'!C29</f>
        <v>0</v>
      </c>
      <c r="AH21" s="176">
        <f>'Initiative Basics'!C30</f>
        <v>0</v>
      </c>
      <c r="AI21" s="176">
        <f>'Initiative Basics'!C31</f>
        <v>0</v>
      </c>
      <c r="AJ21" s="176">
        <f>'Initiative Basics'!C32</f>
        <v>0</v>
      </c>
      <c r="AK21" s="176">
        <f>'Initiative Basics'!C33</f>
        <v>0</v>
      </c>
      <c r="AL21" s="176">
        <f>'Initiative Basics'!C34</f>
        <v>0</v>
      </c>
      <c r="AM21" s="176">
        <f>'Initiative Basics'!C35</f>
        <v>0</v>
      </c>
      <c r="AN21" s="176">
        <f>'Initiative Basics'!C36</f>
        <v>0</v>
      </c>
      <c r="AO21" s="176">
        <f>'Initiative Basics'!C37</f>
        <v>0</v>
      </c>
      <c r="AP21" s="176">
        <f>'Initiative Basics'!C38</f>
        <v>0</v>
      </c>
      <c r="AQ21" s="176">
        <f>'Initiative Basics'!C39</f>
        <v>0</v>
      </c>
      <c r="AR21" s="176">
        <f>'Initiative Basics'!C40</f>
        <v>0</v>
      </c>
      <c r="AS21" s="176">
        <f>'Initiative Basics'!C41</f>
        <v>0</v>
      </c>
      <c r="AT21" s="176">
        <f>'Initiative Basics'!C42</f>
        <v>0</v>
      </c>
      <c r="AU21" s="178"/>
    </row>
    <row r="22" spans="1:47" ht="43" customHeight="1">
      <c r="A22" s="245" t="s">
        <v>128</v>
      </c>
      <c r="B22" s="246"/>
      <c r="C22" s="195">
        <f>SUM(C31:C1708)</f>
        <v>0</v>
      </c>
      <c r="D22" s="196"/>
      <c r="E22" s="196"/>
      <c r="F22" s="197" t="s">
        <v>125</v>
      </c>
      <c r="G22" s="198">
        <f>'Funding Plan by Source'!B3-SUMIF(F31:F1708,"FY1",(G31:G1708))</f>
        <v>0</v>
      </c>
      <c r="H22" s="199">
        <f>'Funding Plan by Source'!B4-SUMIF(F31:F1708,"FY1",(H31:H1708))</f>
        <v>0</v>
      </c>
      <c r="I22" s="199">
        <f>'Funding Plan by Source'!B5-SUMIF(F31:F1708,"FY1",(I31:I1708))</f>
        <v>0</v>
      </c>
      <c r="J22" s="199">
        <f>'Funding Plan by Source'!B6-SUMIF(F31:F1708,"FY1",(J31:J1708))</f>
        <v>0</v>
      </c>
      <c r="K22" s="199">
        <f>'Funding Plan by Source'!B7-SUMIF(F31:F1708,"FY1",(K31:K1708))</f>
        <v>0</v>
      </c>
      <c r="L22" s="199">
        <f>'Funding Plan by Source'!B8-SUMIF(F31:F1708,"FY1",(L31:L1708))</f>
        <v>0</v>
      </c>
      <c r="M22" s="199">
        <f>'Funding Plan by Source'!B9-SUMIF(F31:F1708,"FY1",(M31:M1708))</f>
        <v>0</v>
      </c>
      <c r="N22" s="199">
        <f>'Funding Plan by Source'!B10-SUMIF(F31:F1708,"FY1",(N31:N1708))</f>
        <v>0</v>
      </c>
      <c r="O22" s="199">
        <f>'Funding Plan by Source'!B11-SUMIF(F31:F1708,"FY1",(O31:O1708))</f>
        <v>0</v>
      </c>
      <c r="P22" s="199">
        <f>'Funding Plan by Source'!B12-SUMIF(F31:F1708,"FY1",(P31:P1708))</f>
        <v>0</v>
      </c>
      <c r="Q22" s="199">
        <f>'Funding Plan by Source'!B13-SUMIF(F31:F1708,"FY1",(Q31:Q1708))</f>
        <v>0</v>
      </c>
      <c r="R22" s="199">
        <f>'Funding Plan by Source'!B14-SUMIF(F31:F1708,"FY1",(R31:R1708))</f>
        <v>0</v>
      </c>
      <c r="S22" s="199">
        <f>'Funding Plan by Source'!B15-SUMIF(F31:F1708,"FY1",(S31:S1708))</f>
        <v>0</v>
      </c>
      <c r="T22" s="199">
        <f>'Funding Plan by Source'!B16-SUMIF(F31:F1708,"FY1",(T31:T1708))</f>
        <v>0</v>
      </c>
      <c r="U22" s="199">
        <f>'Funding Plan by Source'!B17-SUMIF(F31:F1708,"FY1",(U31:U1708))</f>
        <v>0</v>
      </c>
      <c r="V22" s="199">
        <f>'Funding Plan by Source'!B18-SUMIF(F31:F1708,"FY1",(V31:V1708))</f>
        <v>0</v>
      </c>
      <c r="W22" s="199">
        <f>'Funding Plan by Source'!B19-SUMIF(F31:F1708,"FY1",(W31:W1708))</f>
        <v>0</v>
      </c>
      <c r="X22" s="199">
        <f>'Funding Plan by Source'!B20-SUMIF(F31:F1708,"FY1",(X31:X1708))</f>
        <v>0</v>
      </c>
      <c r="Y22" s="199">
        <f>'Funding Plan by Source'!B21-SUMIF(F31:F1708,"FY1",(Y31:Y1708))</f>
        <v>0</v>
      </c>
      <c r="Z22" s="199">
        <f>'Funding Plan by Source'!B22-SUMIF(F31:F1708,"FY1",(Z31:Z1708))</f>
        <v>0</v>
      </c>
      <c r="AA22" s="199">
        <f>'Funding Plan by Source'!B23-SUMIF(F31:F1708,"FY1",(AA31:AA1708))</f>
        <v>0</v>
      </c>
      <c r="AB22" s="199">
        <f>'Funding Plan by Source'!B24-SUMIF(F31:F1708,"FY1",(AB31:AB1708))</f>
        <v>0</v>
      </c>
      <c r="AC22" s="199">
        <f>'Funding Plan by Source'!B25-SUMIF(F31:F1708,"FY1",(AC31:AC1708))</f>
        <v>0</v>
      </c>
      <c r="AD22" s="199">
        <f>'Funding Plan by Source'!B26-SUMIF(F31:F1708,"FY1",(AD31:AD1708))</f>
        <v>0</v>
      </c>
      <c r="AE22" s="199">
        <f>'Funding Plan by Source'!B27-SUMIF(F31:F1708,"FY1",(AE31:AE1708))</f>
        <v>0</v>
      </c>
      <c r="AF22" s="199">
        <f>'Funding Plan by Source'!B28-SUMIF(F31:F1708,"FY1",(AF31:AF1708))</f>
        <v>0</v>
      </c>
      <c r="AG22" s="199">
        <f>'Funding Plan by Source'!B29-SUMIF(F31:F1708,"FY1",(AG31:AG1708))</f>
        <v>0</v>
      </c>
      <c r="AH22" s="199">
        <f>'Funding Plan by Source'!B30-SUMIF(F31:F1708,"FY1",(AH31:AH1708))</f>
        <v>0</v>
      </c>
      <c r="AI22" s="199">
        <f>'Funding Plan by Source'!B31-SUMIF(F31:F1708,"FY1",(AI31:AI1708))</f>
        <v>0</v>
      </c>
      <c r="AJ22" s="199">
        <f>'Funding Plan by Source'!B32-SUMIF(F31:F1708,"FY1",(AJ31:AJ1708))</f>
        <v>0</v>
      </c>
      <c r="AK22" s="199">
        <f>'Funding Plan by Source'!B33-SUMIF(F31:F1708,"FY1",(AK31:AK1708))</f>
        <v>0</v>
      </c>
      <c r="AL22" s="199">
        <f>'Funding Plan by Source'!B34-SUMIF(F31:F1708,"FY1",(AL31:AL1708))</f>
        <v>0</v>
      </c>
      <c r="AM22" s="199">
        <f>'Funding Plan by Source'!B35-SUMIF(F31:F1708,"FY1",(AM31:AM1708))</f>
        <v>0</v>
      </c>
      <c r="AN22" s="199">
        <f>'Funding Plan by Source'!B36-SUMIF(F31:F1708,"FY1",(AN31:AN1708))</f>
        <v>0</v>
      </c>
      <c r="AO22" s="199">
        <f>'Funding Plan by Source'!B37-SUMIF(F31:F1708,"FY1",(AO31:AO1708))</f>
        <v>0</v>
      </c>
      <c r="AP22" s="199">
        <f>'Funding Plan by Source'!B38-SUMIF(F31:F1708,"FY1",(AP31:AP1708))</f>
        <v>0</v>
      </c>
      <c r="AQ22" s="199">
        <f>'Funding Plan by Source'!B39-SUMIF(F31:F1708,"FY1",(AQ31:AQ1708))</f>
        <v>0</v>
      </c>
      <c r="AR22" s="199">
        <f>'Funding Plan by Source'!B40-SUMIF(F31:F1708,"FY1",(AR31:AR1708))</f>
        <v>0</v>
      </c>
      <c r="AS22" s="199">
        <f>'Funding Plan by Source'!B41-SUMIF(F31:F1708,"FY1",(AS31:AS1708))</f>
        <v>0</v>
      </c>
      <c r="AT22" s="199">
        <f>'Funding Plan by Source'!B42-SUMIF(F31:F1708,"FY1",(AT31:AT1708))</f>
        <v>0</v>
      </c>
      <c r="AU22" s="179">
        <f>SUM(G22:AT22)</f>
        <v>0</v>
      </c>
    </row>
    <row r="23" spans="1:47" ht="40" customHeight="1">
      <c r="A23" s="243" t="s">
        <v>129</v>
      </c>
      <c r="B23" s="244"/>
      <c r="C23" s="203"/>
      <c r="D23" s="204">
        <f>SUM(D31:D1708)</f>
        <v>0</v>
      </c>
      <c r="E23" s="204"/>
      <c r="F23" s="205" t="s">
        <v>126</v>
      </c>
      <c r="G23" s="206">
        <f>'Funding Plan by Source'!C3-SUMIF(F31:F1708,"FY2",(G31:G1708))</f>
        <v>0</v>
      </c>
      <c r="H23" s="207">
        <f ca="1">'Funding Plan by Source'!C4-SUMIF(F31:F1708,"FY2",(H31:H1708))</f>
        <v>0</v>
      </c>
      <c r="I23" s="207">
        <f>'Funding Plan by Source'!C5-SUMIF(F31:F1708,"FY2",(I31:I1708))</f>
        <v>0</v>
      </c>
      <c r="J23" s="207">
        <f>'Funding Plan by Source'!C6-SUMIF(F31:F1708,"FY2",(J31:J1708))</f>
        <v>0</v>
      </c>
      <c r="K23" s="207">
        <f>'Funding Plan by Source'!C7-SUMIF(F31:F1708,"FY2",(K31:K1708))</f>
        <v>0</v>
      </c>
      <c r="L23" s="207">
        <f>'Funding Plan by Source'!C8-SUMIF(F31:F1708,"FY2",(L31:L1708))</f>
        <v>0</v>
      </c>
      <c r="M23" s="207">
        <f>'Funding Plan by Source'!C9-SUMIF(F31:F1708,"FY2",(M31:M1708))</f>
        <v>0</v>
      </c>
      <c r="N23" s="207">
        <f>'Funding Plan by Source'!C10-SUMIF(F31:F1708,"FY2",(N31:N1708))</f>
        <v>0</v>
      </c>
      <c r="O23" s="207">
        <f>'Funding Plan by Source'!C11-SUMIF(F31:F1708,"FY2",(O31:O1708))</f>
        <v>0</v>
      </c>
      <c r="P23" s="207">
        <f>'Funding Plan by Source'!C12-SUMIF(F31:F1708,"FY2",(P31:P1708))</f>
        <v>0</v>
      </c>
      <c r="Q23" s="207">
        <f>'Funding Plan by Source'!C13-SUMIF(F31:F1708,"FY2",(Q31:Q1708))</f>
        <v>0</v>
      </c>
      <c r="R23" s="207">
        <f>'Funding Plan by Source'!C14-SUMIF(F31:F1708,"FY2",(R31:R1708))</f>
        <v>0</v>
      </c>
      <c r="S23" s="207">
        <f>'Funding Plan by Source'!C15-SUMIF(F31:F1708,"FY2",(S31:S1708))</f>
        <v>0</v>
      </c>
      <c r="T23" s="207">
        <f>'Funding Plan by Source'!C16-SUMIF(F31:F1708,"FY2",(T31:T1708))</f>
        <v>0</v>
      </c>
      <c r="U23" s="207">
        <f>'Funding Plan by Source'!C17-SUMIF(F31:F1708,"FY2",(U31:U1708))</f>
        <v>0</v>
      </c>
      <c r="V23" s="207">
        <f>'Funding Plan by Source'!C18-SUMIF(F31:F1708,"FY2",(V31:V1708))</f>
        <v>0</v>
      </c>
      <c r="W23" s="207">
        <f>'Funding Plan by Source'!C19-SUMIF(F31:F1708,"FY2",(W31:W1708))</f>
        <v>0</v>
      </c>
      <c r="X23" s="207">
        <f>'Funding Plan by Source'!C20-SUMIF(F31:F1708,"FY2",(X31:X1708))</f>
        <v>0</v>
      </c>
      <c r="Y23" s="207">
        <f>'Funding Plan by Source'!C21-SUMIF(F31:F1708,"FY2",(Y31:Y1708))</f>
        <v>0</v>
      </c>
      <c r="Z23" s="207">
        <f>'Funding Plan by Source'!C22-SUMIF(F31:F1708,"FY2",(Z31:Z1708))</f>
        <v>0</v>
      </c>
      <c r="AA23" s="207">
        <f>'Funding Plan by Source'!C23-SUMIF(F31:F1708,"FY2",(AA31:AA1708))</f>
        <v>0</v>
      </c>
      <c r="AB23" s="207">
        <f>'Funding Plan by Source'!C24-SUMIF(F31:F1708,"FY2",(AB31:AB1708))</f>
        <v>0</v>
      </c>
      <c r="AC23" s="207">
        <f>'Funding Plan by Source'!C25-SUMIF(F31:F1708,"FY2",(AC31:AC1708))</f>
        <v>0</v>
      </c>
      <c r="AD23" s="207">
        <f>'Funding Plan by Source'!C26-SUMIF(F31:F1708,"FY2",(AD31:AD1708))</f>
        <v>0</v>
      </c>
      <c r="AE23" s="207">
        <f>'Funding Plan by Source'!C27-SUMIF(F31:F1708,"FY2",(AE31:AE1708))</f>
        <v>0</v>
      </c>
      <c r="AF23" s="207">
        <f>'Funding Plan by Source'!C28-SUMIF(F31:F1708,"FY2",(AF31:AF1708))</f>
        <v>0</v>
      </c>
      <c r="AG23" s="207">
        <f>'Funding Plan by Source'!C29-SUMIF(F31:F1708,"FY2",(AG31:AG1708))</f>
        <v>0</v>
      </c>
      <c r="AH23" s="207">
        <f>'Funding Plan by Source'!C30-SUMIF(F31:F1708,"FY2",(AH31:AH1708))</f>
        <v>0</v>
      </c>
      <c r="AI23" s="207">
        <f>'Funding Plan by Source'!C31-SUMIF(F31:F1708,"FY2",(AI31:AI1708))</f>
        <v>0</v>
      </c>
      <c r="AJ23" s="207">
        <f>'Funding Plan by Source'!C32-SUMIF(F31:F1708,"FY2",(AJ31:AJ1708))</f>
        <v>0</v>
      </c>
      <c r="AK23" s="207">
        <f>'Funding Plan by Source'!C33-SUMIF(F31:F1708,"FY2",(AK31:AK1708))</f>
        <v>0</v>
      </c>
      <c r="AL23" s="207">
        <f>'Funding Plan by Source'!C34-SUMIF(F31:F1708,"FY2",(AL31:AL1708))</f>
        <v>0</v>
      </c>
      <c r="AM23" s="207">
        <f>'Funding Plan by Source'!C35-SUMIF(F31:F1708,"FY2",(AM31:AM1708))</f>
        <v>0</v>
      </c>
      <c r="AN23" s="207">
        <f>'Funding Plan by Source'!C36-SUMIF(F31:F1708,"FY2",(AN31:AN1708))</f>
        <v>0</v>
      </c>
      <c r="AO23" s="207">
        <f>'Funding Plan by Source'!C37-SUMIF(F31:F1708,"FY2",(AO31:AO1708))</f>
        <v>0</v>
      </c>
      <c r="AP23" s="207">
        <f>'Funding Plan by Source'!C38-SUMIF(F31:F1708,"FY2",(AP31:AP1708))</f>
        <v>0</v>
      </c>
      <c r="AQ23" s="207">
        <f>'Funding Plan by Source'!C39-SUMIF(F31:F1708,"FY2",(AQ31:AQ1708))</f>
        <v>0</v>
      </c>
      <c r="AR23" s="207">
        <f>'Funding Plan by Source'!C40-SUMIF(F31:F1708,"FY2",(AR31:AR1708))</f>
        <v>0</v>
      </c>
      <c r="AS23" s="207">
        <f>'Funding Plan by Source'!C41-SUMIF(F31:F1708,"FY2",(AS31:AS1708))</f>
        <v>0</v>
      </c>
      <c r="AT23" s="207">
        <f>'Funding Plan by Source'!C42-SUMIF(F31:F1708,"FY2",(AT31:AT1708))</f>
        <v>0</v>
      </c>
      <c r="AU23" s="179">
        <f ca="1">SUM(G23:AT23)</f>
        <v>0</v>
      </c>
    </row>
    <row r="24" spans="1:47" ht="41.25" customHeight="1">
      <c r="A24" s="245" t="s">
        <v>130</v>
      </c>
      <c r="B24" s="246"/>
      <c r="C24" s="200"/>
      <c r="D24" s="200"/>
      <c r="E24" s="201">
        <f>SUM(E31:E1708)</f>
        <v>0</v>
      </c>
      <c r="F24" s="197" t="s">
        <v>127</v>
      </c>
      <c r="G24" s="202">
        <f>'Funding Plan by Source'!D3-SUMIF(F31:F1708,"FY3",(G31:G1708))</f>
        <v>0</v>
      </c>
      <c r="H24" s="202">
        <f ca="1">'Funding Plan by Source'!D4-SUMIF(F31:F1708,"FY3",(H31:H1708))</f>
        <v>0</v>
      </c>
      <c r="I24" s="202">
        <f>'Funding Plan by Source'!D5-SUMIF(F31:F1708,"FY3",(I31:I1708))</f>
        <v>0</v>
      </c>
      <c r="J24" s="202">
        <f>'Funding Plan by Source'!D6-SUMIF(F31:F1708,"FY3",(J31:J1708))</f>
        <v>0</v>
      </c>
      <c r="K24" s="202">
        <f>'Funding Plan by Source'!D7-SUMIF(F31:F1708,"FY3",(K31:K1708))</f>
        <v>0</v>
      </c>
      <c r="L24" s="202">
        <f>'Funding Plan by Source'!D8-SUMIF(F31:F1708,"FY3",(L31:L1708))</f>
        <v>0</v>
      </c>
      <c r="M24" s="202">
        <f>'Funding Plan by Source'!D9-SUMIF(F31:F1708,"FY3",(M31:M1708))</f>
        <v>0</v>
      </c>
      <c r="N24" s="202">
        <f>'Funding Plan by Source'!D10-SUMIF(F31:F1708,"FY3",(N31:N1708))</f>
        <v>0</v>
      </c>
      <c r="O24" s="202">
        <f>'Funding Plan by Source'!D11-SUMIF(F31:F1708,"FY3",(O31:O1708))</f>
        <v>0</v>
      </c>
      <c r="P24" s="202">
        <f>'Funding Plan by Source'!D12-SUMIF(F31:F1708,"FY3",(P31:P1708))</f>
        <v>0</v>
      </c>
      <c r="Q24" s="202">
        <f>'Funding Plan by Source'!D13-SUMIF(F31:F1708,"FY3",(Q31:Q1708))</f>
        <v>0</v>
      </c>
      <c r="R24" s="202">
        <f>'Funding Plan by Source'!D14-SUMIF(F31:F1708,"FY3",(R31:R1708))</f>
        <v>0</v>
      </c>
      <c r="S24" s="202">
        <f>'Funding Plan by Source'!D15-SUMIF(F31:F1708,"FY3",(S31:S1708))</f>
        <v>0</v>
      </c>
      <c r="T24" s="202">
        <f>'Funding Plan by Source'!D16-SUMIF(F31:F1708,"FY3",(T31:T1708))</f>
        <v>0</v>
      </c>
      <c r="U24" s="202">
        <f>'Funding Plan by Source'!D17-SUMIF(F31:F1708,"FY3",(U31:U1708))</f>
        <v>0</v>
      </c>
      <c r="V24" s="202">
        <f>'Funding Plan by Source'!D18-SUMIF(F31:F1708,"FY3",(V31:V1708))</f>
        <v>0</v>
      </c>
      <c r="W24" s="202">
        <f>'Funding Plan by Source'!D19-SUMIF(F31:F1708,"FY3",(W31:W1708))</f>
        <v>0</v>
      </c>
      <c r="X24" s="202">
        <f>'Funding Plan by Source'!D20-SUMIF(F31:F1708,"FY3",(X31:X1708))</f>
        <v>0</v>
      </c>
      <c r="Y24" s="202">
        <f>'Funding Plan by Source'!D21-SUMIF(F31:F1708,"FY3",(Y31:Y1708))</f>
        <v>0</v>
      </c>
      <c r="Z24" s="202">
        <f>'Funding Plan by Source'!D22-SUMIF(F31:F1708,"FY3",(Z31:Z1708))</f>
        <v>0</v>
      </c>
      <c r="AA24" s="202">
        <f>'Funding Plan by Source'!D23-SUMIF(F31:F1708,"FY3",(AA31:AA1708))</f>
        <v>0</v>
      </c>
      <c r="AB24" s="202">
        <f>'Funding Plan by Source'!D24-SUMIF(F31:F1708,"FY3",(AB31:AB1708))</f>
        <v>0</v>
      </c>
      <c r="AC24" s="202">
        <f>'Funding Plan by Source'!D25-SUMIF(F31:F1708,"FY3",(AC31:AC1708))</f>
        <v>0</v>
      </c>
      <c r="AD24" s="202">
        <f>'Funding Plan by Source'!D26-SUMIF(F31:F1708,"FY3",(AD31:AD1708))</f>
        <v>0</v>
      </c>
      <c r="AE24" s="202">
        <f>'Funding Plan by Source'!D27-SUMIF(F31:F1708,"FY3",(AE31:AE1708))</f>
        <v>0</v>
      </c>
      <c r="AF24" s="202">
        <f>'Funding Plan by Source'!D28-SUMIF(F31:F1708,"FY3",(AF31:AF1708))</f>
        <v>0</v>
      </c>
      <c r="AG24" s="202">
        <f>'Funding Plan by Source'!D29-SUMIF(F31:F1708,"FY3",(AG31:AG1708))</f>
        <v>0</v>
      </c>
      <c r="AH24" s="202">
        <f>'Funding Plan by Source'!D30-SUMIF(F31:F1708,"FY3",(AH31:AH1708))</f>
        <v>0</v>
      </c>
      <c r="AI24" s="202">
        <f>'Funding Plan by Source'!D31-SUMIF(F31:F1708,"FY3",(AI31:AI1708))</f>
        <v>0</v>
      </c>
      <c r="AJ24" s="202">
        <f>'Funding Plan by Source'!D32-SUMIF(F31:F1708,"FY3",(AJ31:AJ1708))</f>
        <v>0</v>
      </c>
      <c r="AK24" s="202">
        <f>'Funding Plan by Source'!D33-SUMIF(F31:F1708,"FY3",(AK31:AK1708))</f>
        <v>0</v>
      </c>
      <c r="AL24" s="202">
        <f>'Funding Plan by Source'!D34-SUMIF(F31:F1708,"FY3",(AL31:AL1708))</f>
        <v>0</v>
      </c>
      <c r="AM24" s="202">
        <f>'Funding Plan by Source'!D35-SUMIF(F31:F1708,"FY3",(AM31:AM1708))</f>
        <v>0</v>
      </c>
      <c r="AN24" s="202">
        <f>'Funding Plan by Source'!D36-SUMIF(F31:F1708,"FY3",(AN31:AN1708))</f>
        <v>0</v>
      </c>
      <c r="AO24" s="202">
        <f>'Funding Plan by Source'!D37-SUMIF(F31:F1708,"FY3",(AO31:AO1708))</f>
        <v>0</v>
      </c>
      <c r="AP24" s="202">
        <f>'Funding Plan by Source'!D38-SUMIF(F31:F1708,"FY3",(AP31:AP1708))</f>
        <v>0</v>
      </c>
      <c r="AQ24" s="202">
        <f>'Funding Plan by Source'!D39-SUMIF(F31:F1708,"FY3",(AQ31:AQ1708))</f>
        <v>0</v>
      </c>
      <c r="AR24" s="202">
        <f>'Funding Plan by Source'!D40-SUMIF(F31:F1708,"FY3",(AR31:AR1708))</f>
        <v>0</v>
      </c>
      <c r="AS24" s="202">
        <f>'Funding Plan by Source'!D41-SUMIF(F31:F1708,"FY3",(AS31:AS1708))</f>
        <v>0</v>
      </c>
      <c r="AT24" s="202">
        <f>'Funding Plan by Source'!D42-SUMIF(F31:F1708,"FY3",(AT31:AT1708))</f>
        <v>0</v>
      </c>
      <c r="AU24" s="179">
        <f ca="1">SUM(G24:AT24)</f>
        <v>0</v>
      </c>
    </row>
    <row r="25" spans="1:47" ht="34" customHeight="1">
      <c r="A25" s="247" t="s">
        <v>52</v>
      </c>
      <c r="B25" s="248"/>
      <c r="C25" s="284">
        <f>SUM(C22,D23,E24)</f>
        <v>0</v>
      </c>
      <c r="D25" s="284"/>
      <c r="E25" s="284"/>
      <c r="F25" s="208" t="s">
        <v>46</v>
      </c>
      <c r="G25" s="208">
        <f>SUM(G22:G24)</f>
        <v>0</v>
      </c>
      <c r="H25" s="208">
        <f ca="1">SUM(H22:H24)</f>
        <v>0</v>
      </c>
      <c r="I25" s="208">
        <f t="shared" ref="I25:AT25" si="0">SUM(I22:I24)</f>
        <v>0</v>
      </c>
      <c r="J25" s="208">
        <f t="shared" si="0"/>
        <v>0</v>
      </c>
      <c r="K25" s="208">
        <f t="shared" si="0"/>
        <v>0</v>
      </c>
      <c r="L25" s="208">
        <f t="shared" si="0"/>
        <v>0</v>
      </c>
      <c r="M25" s="208">
        <f t="shared" si="0"/>
        <v>0</v>
      </c>
      <c r="N25" s="208">
        <f t="shared" si="0"/>
        <v>0</v>
      </c>
      <c r="O25" s="208">
        <f t="shared" si="0"/>
        <v>0</v>
      </c>
      <c r="P25" s="208">
        <f t="shared" si="0"/>
        <v>0</v>
      </c>
      <c r="Q25" s="208">
        <f t="shared" si="0"/>
        <v>0</v>
      </c>
      <c r="R25" s="208">
        <f t="shared" si="0"/>
        <v>0</v>
      </c>
      <c r="S25" s="208">
        <f t="shared" si="0"/>
        <v>0</v>
      </c>
      <c r="T25" s="208">
        <f t="shared" si="0"/>
        <v>0</v>
      </c>
      <c r="U25" s="208">
        <f t="shared" si="0"/>
        <v>0</v>
      </c>
      <c r="V25" s="208">
        <f t="shared" si="0"/>
        <v>0</v>
      </c>
      <c r="W25" s="208">
        <f t="shared" si="0"/>
        <v>0</v>
      </c>
      <c r="X25" s="208">
        <f t="shared" si="0"/>
        <v>0</v>
      </c>
      <c r="Y25" s="208">
        <f t="shared" si="0"/>
        <v>0</v>
      </c>
      <c r="Z25" s="208">
        <f t="shared" si="0"/>
        <v>0</v>
      </c>
      <c r="AA25" s="208">
        <f t="shared" si="0"/>
        <v>0</v>
      </c>
      <c r="AB25" s="208">
        <f t="shared" si="0"/>
        <v>0</v>
      </c>
      <c r="AC25" s="208">
        <f t="shared" si="0"/>
        <v>0</v>
      </c>
      <c r="AD25" s="208">
        <f t="shared" si="0"/>
        <v>0</v>
      </c>
      <c r="AE25" s="208">
        <f t="shared" si="0"/>
        <v>0</v>
      </c>
      <c r="AF25" s="208">
        <f t="shared" si="0"/>
        <v>0</v>
      </c>
      <c r="AG25" s="208">
        <f t="shared" si="0"/>
        <v>0</v>
      </c>
      <c r="AH25" s="208">
        <f t="shared" si="0"/>
        <v>0</v>
      </c>
      <c r="AI25" s="208">
        <f t="shared" si="0"/>
        <v>0</v>
      </c>
      <c r="AJ25" s="208">
        <f t="shared" si="0"/>
        <v>0</v>
      </c>
      <c r="AK25" s="208">
        <f t="shared" si="0"/>
        <v>0</v>
      </c>
      <c r="AL25" s="208">
        <f t="shared" si="0"/>
        <v>0</v>
      </c>
      <c r="AM25" s="208">
        <f t="shared" si="0"/>
        <v>0</v>
      </c>
      <c r="AN25" s="208">
        <f t="shared" si="0"/>
        <v>0</v>
      </c>
      <c r="AO25" s="208">
        <f t="shared" si="0"/>
        <v>0</v>
      </c>
      <c r="AP25" s="208">
        <f t="shared" si="0"/>
        <v>0</v>
      </c>
      <c r="AQ25" s="208">
        <f t="shared" si="0"/>
        <v>0</v>
      </c>
      <c r="AR25" s="208">
        <f t="shared" si="0"/>
        <v>0</v>
      </c>
      <c r="AS25" s="208">
        <f t="shared" si="0"/>
        <v>0</v>
      </c>
      <c r="AT25" s="208">
        <f t="shared" si="0"/>
        <v>0</v>
      </c>
      <c r="AU25" s="208">
        <f ca="1">SUM(G25:AT25)</f>
        <v>0</v>
      </c>
    </row>
    <row r="26" spans="1:47" ht="12" customHeight="1"/>
    <row r="27" spans="1:47" ht="12" customHeight="1"/>
    <row r="28" spans="1:47" ht="12" customHeight="1"/>
    <row r="29" spans="1:47" ht="23.25" customHeight="1">
      <c r="A29" s="261" t="s">
        <v>132</v>
      </c>
      <c r="B29" s="263" t="s">
        <v>120</v>
      </c>
      <c r="C29" s="264" t="s">
        <v>27</v>
      </c>
      <c r="D29" s="264" t="s">
        <v>28</v>
      </c>
      <c r="E29" s="264" t="s">
        <v>29</v>
      </c>
      <c r="F29" s="253" t="s">
        <v>26</v>
      </c>
      <c r="G29" s="254" t="s">
        <v>2</v>
      </c>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6" t="s">
        <v>0</v>
      </c>
    </row>
    <row r="30" spans="1:47" ht="42" customHeight="1">
      <c r="A30" s="262"/>
      <c r="B30" s="263"/>
      <c r="C30" s="265"/>
      <c r="D30" s="265"/>
      <c r="E30" s="265"/>
      <c r="F30" s="253"/>
      <c r="G30" s="180" t="str">
        <f>'Initiative Basics'!C3</f>
        <v>A</v>
      </c>
      <c r="H30" s="180" t="str">
        <f>'Initiative Basics'!C4</f>
        <v>B</v>
      </c>
      <c r="I30" s="180" t="str">
        <f>'Initiative Basics'!C5</f>
        <v>C</v>
      </c>
      <c r="J30" s="180" t="str">
        <f>'Initiative Basics'!C6</f>
        <v>D</v>
      </c>
      <c r="K30" s="180" t="str">
        <f>'Initiative Basics'!C7</f>
        <v>E</v>
      </c>
      <c r="L30" s="180" t="str">
        <f>'Initiative Basics'!C8</f>
        <v>F</v>
      </c>
      <c r="M30" s="180" t="str">
        <f>'Initiative Basics'!C9</f>
        <v>G</v>
      </c>
      <c r="N30" s="180" t="str">
        <f>'Initiative Basics'!C10</f>
        <v>H</v>
      </c>
      <c r="O30" s="180" t="str">
        <f>'Initiative Basics'!C11</f>
        <v>I</v>
      </c>
      <c r="P30" s="180" t="str">
        <f>'Initiative Basics'!C12</f>
        <v>J</v>
      </c>
      <c r="Q30" s="180" t="str">
        <f>'Initiative Basics'!C13</f>
        <v>K</v>
      </c>
      <c r="R30" s="180" t="str">
        <f>'Initiative Basics'!C14</f>
        <v>L</v>
      </c>
      <c r="S30" s="180" t="str">
        <f>'Initiative Basics'!C15</f>
        <v>M</v>
      </c>
      <c r="T30" s="180" t="str">
        <f>'Initiative Basics'!C16</f>
        <v>N</v>
      </c>
      <c r="U30" s="180" t="str">
        <f>'Initiative Basics'!C17</f>
        <v>O</v>
      </c>
      <c r="V30" s="180" t="str">
        <f>'Initiative Basics'!C18</f>
        <v>P</v>
      </c>
      <c r="W30" s="180" t="str">
        <f>'Initiative Basics'!C19</f>
        <v>Q</v>
      </c>
      <c r="X30" s="180" t="str">
        <f>'Initiative Basics'!C20</f>
        <v>R</v>
      </c>
      <c r="Y30" s="180" t="str">
        <f>'Initiative Basics'!C21</f>
        <v>S</v>
      </c>
      <c r="Z30" s="180" t="str">
        <f>'Initiative Basics'!C22</f>
        <v>T</v>
      </c>
      <c r="AA30" s="180" t="str">
        <f>'Initiative Basics'!C23</f>
        <v>U</v>
      </c>
      <c r="AB30" s="180" t="str">
        <f>'Initiative Basics'!C24</f>
        <v>V</v>
      </c>
      <c r="AC30" s="180" t="str">
        <f>'Initiative Basics'!C25</f>
        <v>W</v>
      </c>
      <c r="AD30" s="180" t="str">
        <f>'Initiative Basics'!C26</f>
        <v>X</v>
      </c>
      <c r="AE30" s="180" t="str">
        <f>'Initiative Basics'!C27</f>
        <v>Y</v>
      </c>
      <c r="AF30" s="180" t="str">
        <f>'Initiative Basics'!C28</f>
        <v>Z</v>
      </c>
      <c r="AG30" s="180">
        <f>'Initiative Basics'!C29</f>
        <v>0</v>
      </c>
      <c r="AH30" s="180">
        <f>'Initiative Basics'!C30</f>
        <v>0</v>
      </c>
      <c r="AI30" s="180">
        <f>'Initiative Basics'!C31</f>
        <v>0</v>
      </c>
      <c r="AJ30" s="180">
        <f>'Initiative Basics'!C32</f>
        <v>0</v>
      </c>
      <c r="AK30" s="180">
        <f>'Initiative Basics'!C33</f>
        <v>0</v>
      </c>
      <c r="AL30" s="180">
        <f>'Initiative Basics'!C34</f>
        <v>0</v>
      </c>
      <c r="AM30" s="180">
        <f>'Initiative Basics'!C35</f>
        <v>0</v>
      </c>
      <c r="AN30" s="180">
        <f>'Initiative Basics'!C36</f>
        <v>0</v>
      </c>
      <c r="AO30" s="180">
        <f>'Initiative Basics'!C37</f>
        <v>0</v>
      </c>
      <c r="AP30" s="180">
        <f>'Initiative Basics'!C38</f>
        <v>0</v>
      </c>
      <c r="AQ30" s="180">
        <f>'Initiative Basics'!C39</f>
        <v>0</v>
      </c>
      <c r="AR30" s="180">
        <f>'Initiative Basics'!C40</f>
        <v>0</v>
      </c>
      <c r="AS30" s="180">
        <f>'Initiative Basics'!C41</f>
        <v>0</v>
      </c>
      <c r="AT30" s="180">
        <f>'Initiative Basics'!C42</f>
        <v>0</v>
      </c>
      <c r="AU30" s="256"/>
    </row>
    <row r="31" spans="1:47" ht="16" customHeight="1">
      <c r="A31" s="257" t="str">
        <f>'Initiative Basics'!A3</f>
        <v>A</v>
      </c>
      <c r="B31" s="258" t="str">
        <f>'Operating Cost Categories'!A2</f>
        <v>Staff</v>
      </c>
      <c r="C31" s="250">
        <f>'Operating Cost Summary'!B2</f>
        <v>0</v>
      </c>
      <c r="D31" s="250">
        <f>'Operating Cost Summary'!C2</f>
        <v>0</v>
      </c>
      <c r="E31" s="250">
        <f>'Operating Cost Summary'!D2</f>
        <v>0</v>
      </c>
      <c r="F31" s="181" t="s">
        <v>122</v>
      </c>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3">
        <f>SUM(G31:AT31)</f>
        <v>0</v>
      </c>
    </row>
    <row r="32" spans="1:47" ht="17">
      <c r="A32" s="257"/>
      <c r="B32" s="259"/>
      <c r="C32" s="251"/>
      <c r="D32" s="251"/>
      <c r="E32" s="251"/>
      <c r="F32" s="184" t="s">
        <v>123</v>
      </c>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3">
        <f t="shared" ref="AU32:AU69" si="1">SUM(G32:AT32)</f>
        <v>0</v>
      </c>
    </row>
    <row r="33" spans="1:47" ht="17">
      <c r="A33" s="257"/>
      <c r="B33" s="260"/>
      <c r="C33" s="252"/>
      <c r="D33" s="252"/>
      <c r="E33" s="252"/>
      <c r="F33" s="181" t="s">
        <v>124</v>
      </c>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3">
        <f t="shared" si="1"/>
        <v>0</v>
      </c>
    </row>
    <row r="34" spans="1:47" ht="16" customHeight="1">
      <c r="A34" s="257"/>
      <c r="B34" s="258" t="str">
        <f>'Operating Cost Categories'!A3</f>
        <v>Insurance</v>
      </c>
      <c r="C34" s="250">
        <f>'Operating Cost Summary'!B3</f>
        <v>0</v>
      </c>
      <c r="D34" s="250">
        <f>'Operating Cost Summary'!C3</f>
        <v>0</v>
      </c>
      <c r="E34" s="250">
        <f>'Operating Cost Summary'!D3</f>
        <v>0</v>
      </c>
      <c r="F34" s="184" t="s">
        <v>122</v>
      </c>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3">
        <f t="shared" si="1"/>
        <v>0</v>
      </c>
    </row>
    <row r="35" spans="1:47" ht="17">
      <c r="A35" s="257"/>
      <c r="B35" s="259"/>
      <c r="C35" s="251"/>
      <c r="D35" s="251"/>
      <c r="E35" s="251"/>
      <c r="F35" s="181" t="s">
        <v>123</v>
      </c>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3">
        <f t="shared" si="1"/>
        <v>0</v>
      </c>
    </row>
    <row r="36" spans="1:47" ht="17">
      <c r="A36" s="257"/>
      <c r="B36" s="260"/>
      <c r="C36" s="252"/>
      <c r="D36" s="252"/>
      <c r="E36" s="252"/>
      <c r="F36" s="184" t="s">
        <v>124</v>
      </c>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3">
        <f t="shared" si="1"/>
        <v>0</v>
      </c>
    </row>
    <row r="37" spans="1:47" ht="16" customHeight="1">
      <c r="A37" s="257"/>
      <c r="B37" s="249" t="str">
        <f>'Operating Cost Categories'!A4</f>
        <v>Rent</v>
      </c>
      <c r="C37" s="250">
        <f>'Operating Cost Summary'!B4</f>
        <v>0</v>
      </c>
      <c r="D37" s="250">
        <f>'Operating Cost Summary'!C4</f>
        <v>0</v>
      </c>
      <c r="E37" s="250">
        <f>'Operating Cost Summary'!D4</f>
        <v>0</v>
      </c>
      <c r="F37" s="181" t="s">
        <v>122</v>
      </c>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3">
        <f t="shared" si="1"/>
        <v>0</v>
      </c>
    </row>
    <row r="38" spans="1:47" ht="17">
      <c r="A38" s="257"/>
      <c r="B38" s="249"/>
      <c r="C38" s="251"/>
      <c r="D38" s="251"/>
      <c r="E38" s="251"/>
      <c r="F38" s="184" t="s">
        <v>123</v>
      </c>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3">
        <f t="shared" si="1"/>
        <v>0</v>
      </c>
    </row>
    <row r="39" spans="1:47" ht="17">
      <c r="A39" s="257"/>
      <c r="B39" s="249"/>
      <c r="C39" s="252"/>
      <c r="D39" s="252"/>
      <c r="E39" s="252"/>
      <c r="F39" s="181" t="s">
        <v>124</v>
      </c>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3">
        <f t="shared" si="1"/>
        <v>0</v>
      </c>
    </row>
    <row r="40" spans="1:47" ht="16" customHeight="1">
      <c r="A40" s="257"/>
      <c r="B40" s="249" t="str">
        <f>'Operating Cost Categories'!A5</f>
        <v>Utilities</v>
      </c>
      <c r="C40" s="250">
        <f>'Operating Cost Summary'!B5</f>
        <v>0</v>
      </c>
      <c r="D40" s="250">
        <f>'Operating Cost Summary'!C5</f>
        <v>0</v>
      </c>
      <c r="E40" s="250">
        <f>'Operating Cost Summary'!D5</f>
        <v>0</v>
      </c>
      <c r="F40" s="184" t="s">
        <v>122</v>
      </c>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3">
        <f t="shared" si="1"/>
        <v>0</v>
      </c>
    </row>
    <row r="41" spans="1:47" ht="17">
      <c r="A41" s="257"/>
      <c r="B41" s="249"/>
      <c r="C41" s="251"/>
      <c r="D41" s="251"/>
      <c r="E41" s="251"/>
      <c r="F41" s="181" t="s">
        <v>123</v>
      </c>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3">
        <f t="shared" si="1"/>
        <v>0</v>
      </c>
    </row>
    <row r="42" spans="1:47" ht="17">
      <c r="A42" s="257"/>
      <c r="B42" s="249"/>
      <c r="C42" s="252"/>
      <c r="D42" s="252"/>
      <c r="E42" s="252"/>
      <c r="F42" s="184" t="s">
        <v>124</v>
      </c>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3">
        <f t="shared" si="1"/>
        <v>0</v>
      </c>
    </row>
    <row r="43" spans="1:47" ht="17">
      <c r="A43" s="257"/>
      <c r="B43" s="249" t="str">
        <f>'Operating Cost Categories'!A6</f>
        <v>Internet/Phones</v>
      </c>
      <c r="C43" s="250">
        <f>'Operating Cost Summary'!B6</f>
        <v>0</v>
      </c>
      <c r="D43" s="250">
        <f>'Operating Cost Summary'!C6</f>
        <v>0</v>
      </c>
      <c r="E43" s="250">
        <f>'Operating Cost Summary'!D6</f>
        <v>0</v>
      </c>
      <c r="F43" s="181" t="s">
        <v>122</v>
      </c>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3">
        <f t="shared" si="1"/>
        <v>0</v>
      </c>
    </row>
    <row r="44" spans="1:47" ht="17">
      <c r="A44" s="257"/>
      <c r="B44" s="249"/>
      <c r="C44" s="251"/>
      <c r="D44" s="251"/>
      <c r="E44" s="251"/>
      <c r="F44" s="184" t="s">
        <v>123</v>
      </c>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3">
        <f t="shared" si="1"/>
        <v>0</v>
      </c>
    </row>
    <row r="45" spans="1:47" ht="17">
      <c r="A45" s="257"/>
      <c r="B45" s="249"/>
      <c r="C45" s="252"/>
      <c r="D45" s="252"/>
      <c r="E45" s="252"/>
      <c r="F45" s="181" t="s">
        <v>124</v>
      </c>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3">
        <f t="shared" si="1"/>
        <v>0</v>
      </c>
    </row>
    <row r="46" spans="1:47" ht="17">
      <c r="A46" s="257"/>
      <c r="B46" s="249" t="str">
        <f>'Operating Cost Categories'!A7</f>
        <v>Office Supplies</v>
      </c>
      <c r="C46" s="250">
        <f>'Operating Cost Summary'!B7</f>
        <v>0</v>
      </c>
      <c r="D46" s="250">
        <f>'Operating Cost Summary'!C7</f>
        <v>0</v>
      </c>
      <c r="E46" s="250">
        <f>'Operating Cost Summary'!D7</f>
        <v>0</v>
      </c>
      <c r="F46" s="184" t="s">
        <v>122</v>
      </c>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3">
        <f t="shared" si="1"/>
        <v>0</v>
      </c>
    </row>
    <row r="47" spans="1:47" ht="17">
      <c r="A47" s="257"/>
      <c r="B47" s="249"/>
      <c r="C47" s="251"/>
      <c r="D47" s="251"/>
      <c r="E47" s="251"/>
      <c r="F47" s="181" t="s">
        <v>123</v>
      </c>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3">
        <f t="shared" si="1"/>
        <v>0</v>
      </c>
    </row>
    <row r="48" spans="1:47" ht="17">
      <c r="A48" s="257"/>
      <c r="B48" s="249"/>
      <c r="C48" s="252"/>
      <c r="D48" s="252"/>
      <c r="E48" s="252"/>
      <c r="F48" s="184" t="s">
        <v>124</v>
      </c>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3">
        <f t="shared" si="1"/>
        <v>0</v>
      </c>
    </row>
    <row r="49" spans="1:47" ht="17">
      <c r="A49" s="257"/>
      <c r="B49" s="249" t="str">
        <f>'Operating Cost Categories'!A8</f>
        <v>Transportation</v>
      </c>
      <c r="C49" s="250">
        <f>'Operating Cost Summary'!B8</f>
        <v>0</v>
      </c>
      <c r="D49" s="250">
        <f>'Operating Cost Summary'!C8</f>
        <v>0</v>
      </c>
      <c r="E49" s="250">
        <f>'Operating Cost Summary'!D8</f>
        <v>0</v>
      </c>
      <c r="F49" s="181" t="s">
        <v>122</v>
      </c>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3">
        <f t="shared" si="1"/>
        <v>0</v>
      </c>
    </row>
    <row r="50" spans="1:47" ht="17">
      <c r="A50" s="257"/>
      <c r="B50" s="249"/>
      <c r="C50" s="251"/>
      <c r="D50" s="251"/>
      <c r="E50" s="251"/>
      <c r="F50" s="184" t="s">
        <v>123</v>
      </c>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3">
        <f t="shared" si="1"/>
        <v>0</v>
      </c>
    </row>
    <row r="51" spans="1:47" ht="17">
      <c r="A51" s="257"/>
      <c r="B51" s="249"/>
      <c r="C51" s="252"/>
      <c r="D51" s="252"/>
      <c r="E51" s="252"/>
      <c r="F51" s="181" t="s">
        <v>124</v>
      </c>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3">
        <f t="shared" si="1"/>
        <v>0</v>
      </c>
    </row>
    <row r="52" spans="1:47" ht="16" customHeight="1">
      <c r="A52" s="257"/>
      <c r="B52" s="249" t="str">
        <f>'Operating Cost Categories'!A9</f>
        <v>Consultants/Contracts</v>
      </c>
      <c r="C52" s="250">
        <f>'Operating Cost Summary'!B9</f>
        <v>0</v>
      </c>
      <c r="D52" s="250">
        <f>'Operating Cost Summary'!C9</f>
        <v>0</v>
      </c>
      <c r="E52" s="250">
        <f>'Operating Cost Summary'!D9</f>
        <v>0</v>
      </c>
      <c r="F52" s="184" t="s">
        <v>122</v>
      </c>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3">
        <f t="shared" si="1"/>
        <v>0</v>
      </c>
    </row>
    <row r="53" spans="1:47" ht="17">
      <c r="A53" s="257"/>
      <c r="B53" s="249"/>
      <c r="C53" s="251"/>
      <c r="D53" s="251"/>
      <c r="E53" s="251"/>
      <c r="F53" s="181" t="s">
        <v>123</v>
      </c>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3">
        <f t="shared" si="1"/>
        <v>0</v>
      </c>
    </row>
    <row r="54" spans="1:47" ht="17">
      <c r="A54" s="257"/>
      <c r="B54" s="249"/>
      <c r="C54" s="252"/>
      <c r="D54" s="252"/>
      <c r="E54" s="252"/>
      <c r="F54" s="184" t="s">
        <v>124</v>
      </c>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3">
        <f t="shared" si="1"/>
        <v>0</v>
      </c>
    </row>
    <row r="55" spans="1:47" ht="17">
      <c r="A55" s="257"/>
      <c r="B55" s="249" t="str">
        <f>'Operating Cost Categories'!A10</f>
        <v>A</v>
      </c>
      <c r="C55" s="250">
        <f>'Operating Cost Summary'!B10</f>
        <v>0</v>
      </c>
      <c r="D55" s="250">
        <f>'Operating Cost Summary'!C10</f>
        <v>0</v>
      </c>
      <c r="E55" s="250">
        <f>'Operating Cost Summary'!D10</f>
        <v>0</v>
      </c>
      <c r="F55" s="181" t="s">
        <v>122</v>
      </c>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3">
        <f t="shared" si="1"/>
        <v>0</v>
      </c>
    </row>
    <row r="56" spans="1:47" ht="17">
      <c r="A56" s="257"/>
      <c r="B56" s="249"/>
      <c r="C56" s="251"/>
      <c r="D56" s="251"/>
      <c r="E56" s="251"/>
      <c r="F56" s="184" t="s">
        <v>123</v>
      </c>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3">
        <f t="shared" si="1"/>
        <v>0</v>
      </c>
    </row>
    <row r="57" spans="1:47" ht="17">
      <c r="A57" s="257"/>
      <c r="B57" s="249"/>
      <c r="C57" s="252"/>
      <c r="D57" s="252"/>
      <c r="E57" s="252"/>
      <c r="F57" s="181" t="s">
        <v>124</v>
      </c>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3">
        <f t="shared" si="1"/>
        <v>0</v>
      </c>
    </row>
    <row r="58" spans="1:47" ht="16" customHeight="1">
      <c r="A58" s="257"/>
      <c r="B58" s="249" t="str">
        <f>'Operating Cost Categories'!A11</f>
        <v>B</v>
      </c>
      <c r="C58" s="250">
        <f>'Operating Cost Summary'!B11</f>
        <v>0</v>
      </c>
      <c r="D58" s="250">
        <f>'Operating Cost Summary'!C11</f>
        <v>0</v>
      </c>
      <c r="E58" s="250">
        <f>'Operating Cost Summary'!D11</f>
        <v>0</v>
      </c>
      <c r="F58" s="184" t="s">
        <v>122</v>
      </c>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3">
        <f t="shared" si="1"/>
        <v>0</v>
      </c>
    </row>
    <row r="59" spans="1:47" ht="17">
      <c r="A59" s="257"/>
      <c r="B59" s="249"/>
      <c r="C59" s="251"/>
      <c r="D59" s="251"/>
      <c r="E59" s="251"/>
      <c r="F59" s="181" t="s">
        <v>123</v>
      </c>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3">
        <f t="shared" si="1"/>
        <v>0</v>
      </c>
    </row>
    <row r="60" spans="1:47" ht="17">
      <c r="A60" s="257"/>
      <c r="B60" s="249"/>
      <c r="C60" s="252"/>
      <c r="D60" s="252"/>
      <c r="E60" s="252"/>
      <c r="F60" s="184" t="s">
        <v>124</v>
      </c>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3">
        <f t="shared" si="1"/>
        <v>0</v>
      </c>
    </row>
    <row r="61" spans="1:47" ht="16" customHeight="1">
      <c r="A61" s="257"/>
      <c r="B61" s="249" t="str">
        <f>'Operating Cost Categories'!A12</f>
        <v>C</v>
      </c>
      <c r="C61" s="250">
        <f>'Operating Cost Summary'!B12</f>
        <v>0</v>
      </c>
      <c r="D61" s="250">
        <f>'Operating Cost Summary'!C12</f>
        <v>0</v>
      </c>
      <c r="E61" s="250">
        <f>'Operating Cost Summary'!D12</f>
        <v>0</v>
      </c>
      <c r="F61" s="181" t="s">
        <v>122</v>
      </c>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3">
        <f t="shared" si="1"/>
        <v>0</v>
      </c>
    </row>
    <row r="62" spans="1:47" ht="17">
      <c r="A62" s="257"/>
      <c r="B62" s="249"/>
      <c r="C62" s="251"/>
      <c r="D62" s="251"/>
      <c r="E62" s="251"/>
      <c r="F62" s="184" t="s">
        <v>123</v>
      </c>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3">
        <f t="shared" si="1"/>
        <v>0</v>
      </c>
    </row>
    <row r="63" spans="1:47" ht="17">
      <c r="A63" s="257"/>
      <c r="B63" s="249"/>
      <c r="C63" s="252"/>
      <c r="D63" s="252"/>
      <c r="E63" s="252"/>
      <c r="F63" s="181" t="s">
        <v>124</v>
      </c>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3">
        <f t="shared" si="1"/>
        <v>0</v>
      </c>
    </row>
    <row r="64" spans="1:47" ht="17">
      <c r="A64" s="257"/>
      <c r="B64" s="249" t="str">
        <f>'Operating Cost Categories'!A13</f>
        <v>D</v>
      </c>
      <c r="C64" s="250">
        <f>'Operating Cost Summary'!B13</f>
        <v>0</v>
      </c>
      <c r="D64" s="250">
        <f>'Operating Cost Summary'!C13</f>
        <v>0</v>
      </c>
      <c r="E64" s="250">
        <f>'Operating Cost Summary'!D13</f>
        <v>0</v>
      </c>
      <c r="F64" s="184" t="s">
        <v>122</v>
      </c>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3">
        <f t="shared" si="1"/>
        <v>0</v>
      </c>
    </row>
    <row r="65" spans="1:47" ht="17">
      <c r="A65" s="257"/>
      <c r="B65" s="249"/>
      <c r="C65" s="251"/>
      <c r="D65" s="251"/>
      <c r="E65" s="251"/>
      <c r="F65" s="181" t="s">
        <v>123</v>
      </c>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3">
        <f t="shared" si="1"/>
        <v>0</v>
      </c>
    </row>
    <row r="66" spans="1:47" ht="17">
      <c r="A66" s="257"/>
      <c r="B66" s="249"/>
      <c r="C66" s="252"/>
      <c r="D66" s="252"/>
      <c r="E66" s="252"/>
      <c r="F66" s="184" t="s">
        <v>124</v>
      </c>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3">
        <f t="shared" si="1"/>
        <v>0</v>
      </c>
    </row>
    <row r="67" spans="1:47" ht="16" customHeight="1">
      <c r="A67" s="257"/>
      <c r="B67" s="249" t="str">
        <f>'Operating Cost Categories'!A14</f>
        <v>E</v>
      </c>
      <c r="C67" s="250">
        <f>'Operating Cost Summary'!B14</f>
        <v>0</v>
      </c>
      <c r="D67" s="250">
        <f>'Operating Cost Summary'!C14</f>
        <v>0</v>
      </c>
      <c r="E67" s="250">
        <f>'Operating Cost Summary'!D14</f>
        <v>0</v>
      </c>
      <c r="F67" s="181" t="s">
        <v>122</v>
      </c>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3">
        <f t="shared" si="1"/>
        <v>0</v>
      </c>
    </row>
    <row r="68" spans="1:47" ht="17">
      <c r="A68" s="257"/>
      <c r="B68" s="249"/>
      <c r="C68" s="251"/>
      <c r="D68" s="251"/>
      <c r="E68" s="251"/>
      <c r="F68" s="184" t="s">
        <v>123</v>
      </c>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3">
        <f t="shared" si="1"/>
        <v>0</v>
      </c>
    </row>
    <row r="69" spans="1:47" ht="17">
      <c r="A69" s="257"/>
      <c r="B69" s="249"/>
      <c r="C69" s="252"/>
      <c r="D69" s="252"/>
      <c r="E69" s="252"/>
      <c r="F69" s="181" t="s">
        <v>124</v>
      </c>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3">
        <f t="shared" si="1"/>
        <v>0</v>
      </c>
    </row>
    <row r="71" spans="1:47" ht="17.25" customHeight="1">
      <c r="A71" s="268" t="s">
        <v>132</v>
      </c>
      <c r="B71" s="270" t="s">
        <v>120</v>
      </c>
      <c r="C71" s="266" t="s">
        <v>27</v>
      </c>
      <c r="D71" s="266" t="s">
        <v>28</v>
      </c>
      <c r="E71" s="266" t="s">
        <v>29</v>
      </c>
      <c r="F71" s="266" t="s">
        <v>26</v>
      </c>
      <c r="G71" s="276" t="s">
        <v>2</v>
      </c>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8"/>
      <c r="AU71" s="279" t="s">
        <v>0</v>
      </c>
    </row>
    <row r="72" spans="1:47" s="21" customFormat="1" ht="96" customHeight="1">
      <c r="A72" s="269"/>
      <c r="B72" s="271"/>
      <c r="C72" s="272"/>
      <c r="D72" s="272"/>
      <c r="E72" s="272"/>
      <c r="F72" s="267"/>
      <c r="G72" s="188" t="str">
        <f>'Initiative Basics'!C3</f>
        <v>A</v>
      </c>
      <c r="H72" s="188" t="str">
        <f>'Initiative Basics'!C4</f>
        <v>B</v>
      </c>
      <c r="I72" s="188" t="str">
        <f>'Initiative Basics'!C5</f>
        <v>C</v>
      </c>
      <c r="J72" s="188" t="str">
        <f>'Initiative Basics'!C6</f>
        <v>D</v>
      </c>
      <c r="K72" s="188" t="str">
        <f>'Initiative Basics'!C7</f>
        <v>E</v>
      </c>
      <c r="L72" s="188" t="str">
        <f>'Initiative Basics'!C8</f>
        <v>F</v>
      </c>
      <c r="M72" s="188" t="str">
        <f>'Initiative Basics'!C9</f>
        <v>G</v>
      </c>
      <c r="N72" s="188" t="str">
        <f>'Initiative Basics'!C10</f>
        <v>H</v>
      </c>
      <c r="O72" s="188" t="str">
        <f>'Initiative Basics'!C11</f>
        <v>I</v>
      </c>
      <c r="P72" s="188" t="str">
        <f>'Initiative Basics'!C12</f>
        <v>J</v>
      </c>
      <c r="Q72" s="188" t="str">
        <f>'Initiative Basics'!C13</f>
        <v>K</v>
      </c>
      <c r="R72" s="188" t="str">
        <f>'Initiative Basics'!C14</f>
        <v>L</v>
      </c>
      <c r="S72" s="188" t="str">
        <f>'Initiative Basics'!C15</f>
        <v>M</v>
      </c>
      <c r="T72" s="188" t="str">
        <f>'Initiative Basics'!C16</f>
        <v>N</v>
      </c>
      <c r="U72" s="188" t="str">
        <f>'Initiative Basics'!C17</f>
        <v>O</v>
      </c>
      <c r="V72" s="188" t="str">
        <f>'Initiative Basics'!C18</f>
        <v>P</v>
      </c>
      <c r="W72" s="188" t="str">
        <f>'Initiative Basics'!C19</f>
        <v>Q</v>
      </c>
      <c r="X72" s="188" t="str">
        <f>'Initiative Basics'!C20</f>
        <v>R</v>
      </c>
      <c r="Y72" s="188" t="str">
        <f>'Initiative Basics'!C21</f>
        <v>S</v>
      </c>
      <c r="Z72" s="188" t="str">
        <f>'Initiative Basics'!C22</f>
        <v>T</v>
      </c>
      <c r="AA72" s="188" t="str">
        <f>'Initiative Basics'!C23</f>
        <v>U</v>
      </c>
      <c r="AB72" s="188" t="str">
        <f>'Initiative Basics'!C24</f>
        <v>V</v>
      </c>
      <c r="AC72" s="188" t="str">
        <f>'Initiative Basics'!C25</f>
        <v>W</v>
      </c>
      <c r="AD72" s="188" t="str">
        <f>'Initiative Basics'!C26</f>
        <v>X</v>
      </c>
      <c r="AE72" s="188" t="str">
        <f>'Initiative Basics'!C27</f>
        <v>Y</v>
      </c>
      <c r="AF72" s="188" t="str">
        <f>'Initiative Basics'!C28</f>
        <v>Z</v>
      </c>
      <c r="AG72" s="188">
        <f>'Initiative Basics'!C29</f>
        <v>0</v>
      </c>
      <c r="AH72" s="188">
        <f>'Initiative Basics'!C30</f>
        <v>0</v>
      </c>
      <c r="AI72" s="188">
        <f>'Initiative Basics'!C31</f>
        <v>0</v>
      </c>
      <c r="AJ72" s="188">
        <f>'Initiative Basics'!C32</f>
        <v>0</v>
      </c>
      <c r="AK72" s="188">
        <f>'Initiative Basics'!C33</f>
        <v>0</v>
      </c>
      <c r="AL72" s="188">
        <f>'Initiative Basics'!C34</f>
        <v>0</v>
      </c>
      <c r="AM72" s="188">
        <f>'Initiative Basics'!C35</f>
        <v>0</v>
      </c>
      <c r="AN72" s="188">
        <f>'Initiative Basics'!C36</f>
        <v>0</v>
      </c>
      <c r="AO72" s="188">
        <f>'Initiative Basics'!C37</f>
        <v>0</v>
      </c>
      <c r="AP72" s="188">
        <f>'Initiative Basics'!C38</f>
        <v>0</v>
      </c>
      <c r="AQ72" s="188">
        <f>'Initiative Basics'!C39</f>
        <v>0</v>
      </c>
      <c r="AR72" s="188">
        <f>'Initiative Basics'!C40</f>
        <v>0</v>
      </c>
      <c r="AS72" s="188">
        <f>'Initiative Basics'!C41</f>
        <v>0</v>
      </c>
      <c r="AT72" s="188">
        <f>'Initiative Basics'!C42</f>
        <v>0</v>
      </c>
      <c r="AU72" s="280"/>
    </row>
    <row r="73" spans="1:47" ht="17">
      <c r="A73" s="281" t="str">
        <f>'Initiative Basics'!A4</f>
        <v>B</v>
      </c>
      <c r="B73" s="258" t="str">
        <f>'Operating Cost Categories'!A2</f>
        <v>Staff</v>
      </c>
      <c r="C73" s="273">
        <v>0</v>
      </c>
      <c r="D73" s="273">
        <v>0</v>
      </c>
      <c r="E73" s="273">
        <v>0</v>
      </c>
      <c r="F73" s="189" t="s">
        <v>122</v>
      </c>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1">
        <v>0</v>
      </c>
    </row>
    <row r="74" spans="1:47" ht="17">
      <c r="A74" s="282"/>
      <c r="B74" s="259"/>
      <c r="C74" s="274"/>
      <c r="D74" s="274"/>
      <c r="E74" s="274"/>
      <c r="F74" s="192" t="s">
        <v>123</v>
      </c>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4">
        <v>0</v>
      </c>
    </row>
    <row r="75" spans="1:47" ht="17">
      <c r="A75" s="282"/>
      <c r="B75" s="260"/>
      <c r="C75" s="275"/>
      <c r="D75" s="275"/>
      <c r="E75" s="275"/>
      <c r="F75" s="189" t="s">
        <v>124</v>
      </c>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4">
        <v>0</v>
      </c>
    </row>
    <row r="76" spans="1:47" ht="17">
      <c r="A76" s="282"/>
      <c r="B76" s="258" t="str">
        <f>'Operating Cost Categories'!A3</f>
        <v>Insurance</v>
      </c>
      <c r="C76" s="273">
        <v>0</v>
      </c>
      <c r="D76" s="273">
        <v>0</v>
      </c>
      <c r="E76" s="273">
        <v>0</v>
      </c>
      <c r="F76" s="192" t="s">
        <v>122</v>
      </c>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4">
        <v>0</v>
      </c>
    </row>
    <row r="77" spans="1:47" ht="17">
      <c r="A77" s="282"/>
      <c r="B77" s="259"/>
      <c r="C77" s="274"/>
      <c r="D77" s="274"/>
      <c r="E77" s="274"/>
      <c r="F77" s="189" t="s">
        <v>123</v>
      </c>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4">
        <v>0</v>
      </c>
    </row>
    <row r="78" spans="1:47" ht="17">
      <c r="A78" s="282"/>
      <c r="B78" s="260"/>
      <c r="C78" s="275"/>
      <c r="D78" s="275"/>
      <c r="E78" s="275"/>
      <c r="F78" s="192" t="s">
        <v>124</v>
      </c>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4">
        <v>0</v>
      </c>
    </row>
    <row r="79" spans="1:47" ht="17">
      <c r="A79" s="282"/>
      <c r="B79" s="249" t="str">
        <f>'Operating Cost Categories'!A4</f>
        <v>Rent</v>
      </c>
      <c r="C79" s="273">
        <v>0</v>
      </c>
      <c r="D79" s="273">
        <v>0</v>
      </c>
      <c r="E79" s="273">
        <v>0</v>
      </c>
      <c r="F79" s="189" t="s">
        <v>122</v>
      </c>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4">
        <v>0</v>
      </c>
    </row>
    <row r="80" spans="1:47" ht="17">
      <c r="A80" s="282"/>
      <c r="B80" s="249"/>
      <c r="C80" s="274"/>
      <c r="D80" s="274"/>
      <c r="E80" s="274"/>
      <c r="F80" s="192" t="s">
        <v>123</v>
      </c>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4">
        <v>0</v>
      </c>
    </row>
    <row r="81" spans="1:47" ht="17">
      <c r="A81" s="282"/>
      <c r="B81" s="249"/>
      <c r="C81" s="275"/>
      <c r="D81" s="275"/>
      <c r="E81" s="275"/>
      <c r="F81" s="189" t="s">
        <v>124</v>
      </c>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4">
        <v>0</v>
      </c>
    </row>
    <row r="82" spans="1:47" ht="17">
      <c r="A82" s="282"/>
      <c r="B82" s="249" t="str">
        <f>'Operating Cost Categories'!A5</f>
        <v>Utilities</v>
      </c>
      <c r="C82" s="273">
        <v>0</v>
      </c>
      <c r="D82" s="273">
        <v>0</v>
      </c>
      <c r="E82" s="273">
        <v>0</v>
      </c>
      <c r="F82" s="192" t="s">
        <v>122</v>
      </c>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4">
        <v>0</v>
      </c>
    </row>
    <row r="83" spans="1:47" ht="17">
      <c r="A83" s="282"/>
      <c r="B83" s="249"/>
      <c r="C83" s="274"/>
      <c r="D83" s="274"/>
      <c r="E83" s="274"/>
      <c r="F83" s="189" t="s">
        <v>123</v>
      </c>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4">
        <v>0</v>
      </c>
    </row>
    <row r="84" spans="1:47" ht="17">
      <c r="A84" s="282"/>
      <c r="B84" s="249"/>
      <c r="C84" s="275"/>
      <c r="D84" s="275"/>
      <c r="E84" s="275"/>
      <c r="F84" s="192" t="s">
        <v>124</v>
      </c>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4">
        <v>0</v>
      </c>
    </row>
    <row r="85" spans="1:47" ht="17">
      <c r="A85" s="282"/>
      <c r="B85" s="249" t="str">
        <f>'Operating Cost Categories'!A6</f>
        <v>Internet/Phones</v>
      </c>
      <c r="C85" s="273">
        <v>0</v>
      </c>
      <c r="D85" s="273">
        <v>0</v>
      </c>
      <c r="E85" s="273">
        <v>0</v>
      </c>
      <c r="F85" s="189" t="s">
        <v>122</v>
      </c>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4">
        <v>0</v>
      </c>
    </row>
    <row r="86" spans="1:47" ht="17">
      <c r="A86" s="282"/>
      <c r="B86" s="249"/>
      <c r="C86" s="274"/>
      <c r="D86" s="274"/>
      <c r="E86" s="274"/>
      <c r="F86" s="192" t="s">
        <v>123</v>
      </c>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4">
        <v>0</v>
      </c>
    </row>
    <row r="87" spans="1:47" ht="17">
      <c r="A87" s="282"/>
      <c r="B87" s="249"/>
      <c r="C87" s="275"/>
      <c r="D87" s="275"/>
      <c r="E87" s="275"/>
      <c r="F87" s="189" t="s">
        <v>124</v>
      </c>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4">
        <v>0</v>
      </c>
    </row>
    <row r="88" spans="1:47" ht="17">
      <c r="A88" s="282"/>
      <c r="B88" s="249" t="str">
        <f>'Operating Cost Categories'!A7</f>
        <v>Office Supplies</v>
      </c>
      <c r="C88" s="273">
        <v>0</v>
      </c>
      <c r="D88" s="273">
        <v>0</v>
      </c>
      <c r="E88" s="273">
        <v>0</v>
      </c>
      <c r="F88" s="192" t="s">
        <v>122</v>
      </c>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4">
        <v>0</v>
      </c>
    </row>
    <row r="89" spans="1:47" ht="17">
      <c r="A89" s="282"/>
      <c r="B89" s="249"/>
      <c r="C89" s="274"/>
      <c r="D89" s="274"/>
      <c r="E89" s="274"/>
      <c r="F89" s="189" t="s">
        <v>123</v>
      </c>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4">
        <v>0</v>
      </c>
    </row>
    <row r="90" spans="1:47" ht="17">
      <c r="A90" s="282"/>
      <c r="B90" s="249"/>
      <c r="C90" s="275"/>
      <c r="D90" s="275"/>
      <c r="E90" s="275"/>
      <c r="F90" s="192" t="s">
        <v>124</v>
      </c>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4">
        <v>0</v>
      </c>
    </row>
    <row r="91" spans="1:47" ht="17">
      <c r="A91" s="282"/>
      <c r="B91" s="249" t="str">
        <f>'Operating Cost Categories'!A8</f>
        <v>Transportation</v>
      </c>
      <c r="C91" s="273">
        <v>0</v>
      </c>
      <c r="D91" s="273">
        <v>0</v>
      </c>
      <c r="E91" s="273">
        <v>0</v>
      </c>
      <c r="F91" s="189" t="s">
        <v>122</v>
      </c>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4">
        <v>0</v>
      </c>
    </row>
    <row r="92" spans="1:47" ht="17">
      <c r="A92" s="282"/>
      <c r="B92" s="249"/>
      <c r="C92" s="274"/>
      <c r="D92" s="274"/>
      <c r="E92" s="274"/>
      <c r="F92" s="192" t="s">
        <v>123</v>
      </c>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4">
        <v>0</v>
      </c>
    </row>
    <row r="93" spans="1:47" ht="17">
      <c r="A93" s="282"/>
      <c r="B93" s="249"/>
      <c r="C93" s="275"/>
      <c r="D93" s="275"/>
      <c r="E93" s="275"/>
      <c r="F93" s="189" t="s">
        <v>124</v>
      </c>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4">
        <v>0</v>
      </c>
    </row>
    <row r="94" spans="1:47" ht="17">
      <c r="A94" s="282"/>
      <c r="B94" s="249" t="str">
        <f>'Operating Cost Categories'!A9</f>
        <v>Consultants/Contracts</v>
      </c>
      <c r="C94" s="273">
        <v>0</v>
      </c>
      <c r="D94" s="273">
        <v>0</v>
      </c>
      <c r="E94" s="273">
        <v>0</v>
      </c>
      <c r="F94" s="192" t="s">
        <v>122</v>
      </c>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4">
        <v>0</v>
      </c>
    </row>
    <row r="95" spans="1:47" ht="17">
      <c r="A95" s="282"/>
      <c r="B95" s="249"/>
      <c r="C95" s="274"/>
      <c r="D95" s="274"/>
      <c r="E95" s="274"/>
      <c r="F95" s="189" t="s">
        <v>123</v>
      </c>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4">
        <v>0</v>
      </c>
    </row>
    <row r="96" spans="1:47" ht="17">
      <c r="A96" s="282"/>
      <c r="B96" s="249"/>
      <c r="C96" s="275"/>
      <c r="D96" s="275"/>
      <c r="E96" s="275"/>
      <c r="F96" s="192" t="s">
        <v>124</v>
      </c>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4">
        <v>0</v>
      </c>
    </row>
    <row r="97" spans="1:47" ht="17">
      <c r="A97" s="282"/>
      <c r="B97" s="249" t="str">
        <f>'Operating Cost Categories'!A10</f>
        <v>A</v>
      </c>
      <c r="C97" s="273">
        <v>0</v>
      </c>
      <c r="D97" s="273">
        <v>0</v>
      </c>
      <c r="E97" s="273">
        <v>0</v>
      </c>
      <c r="F97" s="189" t="s">
        <v>122</v>
      </c>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4">
        <v>0</v>
      </c>
    </row>
    <row r="98" spans="1:47" ht="17">
      <c r="A98" s="282"/>
      <c r="B98" s="249"/>
      <c r="C98" s="274"/>
      <c r="D98" s="274"/>
      <c r="E98" s="274"/>
      <c r="F98" s="192" t="s">
        <v>123</v>
      </c>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4">
        <v>0</v>
      </c>
    </row>
    <row r="99" spans="1:47" ht="17">
      <c r="A99" s="282"/>
      <c r="B99" s="249"/>
      <c r="C99" s="275"/>
      <c r="D99" s="275"/>
      <c r="E99" s="275"/>
      <c r="F99" s="189" t="s">
        <v>124</v>
      </c>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4">
        <v>0</v>
      </c>
    </row>
    <row r="100" spans="1:47" ht="17">
      <c r="A100" s="282"/>
      <c r="B100" s="249" t="str">
        <f>'Operating Cost Categories'!A11</f>
        <v>B</v>
      </c>
      <c r="C100" s="273">
        <v>0</v>
      </c>
      <c r="D100" s="273">
        <v>0</v>
      </c>
      <c r="E100" s="273">
        <v>0</v>
      </c>
      <c r="F100" s="192" t="s">
        <v>122</v>
      </c>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4">
        <v>0</v>
      </c>
    </row>
    <row r="101" spans="1:47" ht="17">
      <c r="A101" s="282"/>
      <c r="B101" s="249"/>
      <c r="C101" s="274"/>
      <c r="D101" s="274"/>
      <c r="E101" s="274"/>
      <c r="F101" s="189" t="s">
        <v>123</v>
      </c>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4">
        <v>0</v>
      </c>
    </row>
    <row r="102" spans="1:47" ht="17">
      <c r="A102" s="282"/>
      <c r="B102" s="249"/>
      <c r="C102" s="275"/>
      <c r="D102" s="275"/>
      <c r="E102" s="275"/>
      <c r="F102" s="192" t="s">
        <v>124</v>
      </c>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4">
        <v>0</v>
      </c>
    </row>
    <row r="103" spans="1:47" ht="17">
      <c r="A103" s="282"/>
      <c r="B103" s="249" t="str">
        <f>'Operating Cost Categories'!A12</f>
        <v>C</v>
      </c>
      <c r="C103" s="273">
        <v>0</v>
      </c>
      <c r="D103" s="273">
        <v>0</v>
      </c>
      <c r="E103" s="273">
        <v>0</v>
      </c>
      <c r="F103" s="189" t="s">
        <v>122</v>
      </c>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4">
        <v>0</v>
      </c>
    </row>
    <row r="104" spans="1:47" ht="17">
      <c r="A104" s="282"/>
      <c r="B104" s="249"/>
      <c r="C104" s="274"/>
      <c r="D104" s="274"/>
      <c r="E104" s="274"/>
      <c r="F104" s="192" t="s">
        <v>123</v>
      </c>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4">
        <v>0</v>
      </c>
    </row>
    <row r="105" spans="1:47" ht="17">
      <c r="A105" s="282"/>
      <c r="B105" s="249"/>
      <c r="C105" s="275"/>
      <c r="D105" s="275"/>
      <c r="E105" s="275"/>
      <c r="F105" s="189" t="s">
        <v>124</v>
      </c>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4">
        <v>0</v>
      </c>
    </row>
    <row r="106" spans="1:47" ht="17">
      <c r="A106" s="282"/>
      <c r="B106" s="249" t="str">
        <f>'Operating Cost Categories'!A13</f>
        <v>D</v>
      </c>
      <c r="C106" s="273">
        <v>0</v>
      </c>
      <c r="D106" s="273">
        <v>0</v>
      </c>
      <c r="E106" s="273">
        <v>0</v>
      </c>
      <c r="F106" s="192" t="s">
        <v>122</v>
      </c>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4">
        <v>0</v>
      </c>
    </row>
    <row r="107" spans="1:47" ht="17">
      <c r="A107" s="282"/>
      <c r="B107" s="249"/>
      <c r="C107" s="274"/>
      <c r="D107" s="274"/>
      <c r="E107" s="274"/>
      <c r="F107" s="189" t="s">
        <v>123</v>
      </c>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4">
        <v>0</v>
      </c>
    </row>
    <row r="108" spans="1:47" ht="17">
      <c r="A108" s="282"/>
      <c r="B108" s="249"/>
      <c r="C108" s="275"/>
      <c r="D108" s="275"/>
      <c r="E108" s="275"/>
      <c r="F108" s="192" t="s">
        <v>124</v>
      </c>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4">
        <v>0</v>
      </c>
    </row>
    <row r="109" spans="1:47" ht="17">
      <c r="A109" s="282"/>
      <c r="B109" s="249" t="str">
        <f>'Operating Cost Categories'!A14</f>
        <v>E</v>
      </c>
      <c r="C109" s="273">
        <v>0</v>
      </c>
      <c r="D109" s="273">
        <v>0</v>
      </c>
      <c r="E109" s="273">
        <v>0</v>
      </c>
      <c r="F109" s="189" t="s">
        <v>122</v>
      </c>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4">
        <v>0</v>
      </c>
    </row>
    <row r="110" spans="1:47" ht="17">
      <c r="A110" s="282"/>
      <c r="B110" s="249"/>
      <c r="C110" s="274"/>
      <c r="D110" s="274"/>
      <c r="E110" s="274"/>
      <c r="F110" s="192" t="s">
        <v>123</v>
      </c>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4">
        <v>0</v>
      </c>
    </row>
    <row r="111" spans="1:47" ht="17">
      <c r="A111" s="283"/>
      <c r="B111" s="249"/>
      <c r="C111" s="275"/>
      <c r="D111" s="275"/>
      <c r="E111" s="275"/>
      <c r="F111" s="189" t="s">
        <v>124</v>
      </c>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4">
        <v>0</v>
      </c>
    </row>
    <row r="113" spans="1:47" ht="17.25" customHeight="1">
      <c r="A113" s="268" t="s">
        <v>132</v>
      </c>
      <c r="B113" s="270" t="s">
        <v>120</v>
      </c>
      <c r="C113" s="266" t="s">
        <v>27</v>
      </c>
      <c r="D113" s="266" t="s">
        <v>28</v>
      </c>
      <c r="E113" s="266" t="s">
        <v>29</v>
      </c>
      <c r="F113" s="266" t="s">
        <v>26</v>
      </c>
      <c r="G113" s="276" t="s">
        <v>2</v>
      </c>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8"/>
      <c r="AU113" s="279" t="s">
        <v>0</v>
      </c>
    </row>
    <row r="114" spans="1:47" ht="96" customHeight="1">
      <c r="A114" s="269"/>
      <c r="B114" s="271"/>
      <c r="C114" s="272"/>
      <c r="D114" s="272"/>
      <c r="E114" s="272"/>
      <c r="F114" s="267"/>
      <c r="G114" s="188" t="str">
        <f>'Initiative Basics'!C3</f>
        <v>A</v>
      </c>
      <c r="H114" s="188" t="str">
        <f>'Initiative Basics'!C4</f>
        <v>B</v>
      </c>
      <c r="I114" s="188" t="str">
        <f>'Initiative Basics'!C5</f>
        <v>C</v>
      </c>
      <c r="J114" s="188" t="str">
        <f>'Initiative Basics'!C6</f>
        <v>D</v>
      </c>
      <c r="K114" s="188" t="str">
        <f>'Initiative Basics'!C7</f>
        <v>E</v>
      </c>
      <c r="L114" s="188" t="str">
        <f>'Initiative Basics'!C8</f>
        <v>F</v>
      </c>
      <c r="M114" s="188" t="str">
        <f>'Initiative Basics'!C9</f>
        <v>G</v>
      </c>
      <c r="N114" s="188" t="str">
        <f>'Initiative Basics'!C10</f>
        <v>H</v>
      </c>
      <c r="O114" s="188" t="str">
        <f>'Initiative Basics'!C11</f>
        <v>I</v>
      </c>
      <c r="P114" s="188" t="str">
        <f>'Initiative Basics'!C12</f>
        <v>J</v>
      </c>
      <c r="Q114" s="188" t="str">
        <f>'Initiative Basics'!C13</f>
        <v>K</v>
      </c>
      <c r="R114" s="188" t="str">
        <f>'Initiative Basics'!C14</f>
        <v>L</v>
      </c>
      <c r="S114" s="188" t="str">
        <f>'Initiative Basics'!C15</f>
        <v>M</v>
      </c>
      <c r="T114" s="188" t="str">
        <f>'Initiative Basics'!C16</f>
        <v>N</v>
      </c>
      <c r="U114" s="188" t="str">
        <f>'Initiative Basics'!C17</f>
        <v>O</v>
      </c>
      <c r="V114" s="188" t="str">
        <f>'Initiative Basics'!C18</f>
        <v>P</v>
      </c>
      <c r="W114" s="188" t="str">
        <f>'Initiative Basics'!C19</f>
        <v>Q</v>
      </c>
      <c r="X114" s="188" t="str">
        <f>'Initiative Basics'!C20</f>
        <v>R</v>
      </c>
      <c r="Y114" s="188" t="str">
        <f>'Initiative Basics'!C21</f>
        <v>S</v>
      </c>
      <c r="Z114" s="188" t="str">
        <f>'Initiative Basics'!C22</f>
        <v>T</v>
      </c>
      <c r="AA114" s="188" t="str">
        <f>'Initiative Basics'!C23</f>
        <v>U</v>
      </c>
      <c r="AB114" s="188" t="str">
        <f>'Initiative Basics'!C24</f>
        <v>V</v>
      </c>
      <c r="AC114" s="188" t="str">
        <f>'Initiative Basics'!C25</f>
        <v>W</v>
      </c>
      <c r="AD114" s="188" t="str">
        <f>'Initiative Basics'!C26</f>
        <v>X</v>
      </c>
      <c r="AE114" s="188" t="str">
        <f>'Initiative Basics'!C27</f>
        <v>Y</v>
      </c>
      <c r="AF114" s="188" t="str">
        <f>'Initiative Basics'!C28</f>
        <v>Z</v>
      </c>
      <c r="AG114" s="188">
        <f>'Initiative Basics'!C29</f>
        <v>0</v>
      </c>
      <c r="AH114" s="188">
        <f>'Initiative Basics'!C30</f>
        <v>0</v>
      </c>
      <c r="AI114" s="188">
        <f>'Initiative Basics'!C31</f>
        <v>0</v>
      </c>
      <c r="AJ114" s="188">
        <f>'Initiative Basics'!C32</f>
        <v>0</v>
      </c>
      <c r="AK114" s="188">
        <f>'Initiative Basics'!C33</f>
        <v>0</v>
      </c>
      <c r="AL114" s="188">
        <f>'Initiative Basics'!C34</f>
        <v>0</v>
      </c>
      <c r="AM114" s="188">
        <f>'Initiative Basics'!C35</f>
        <v>0</v>
      </c>
      <c r="AN114" s="188">
        <f>'Initiative Basics'!C36</f>
        <v>0</v>
      </c>
      <c r="AO114" s="188">
        <f>'Initiative Basics'!C37</f>
        <v>0</v>
      </c>
      <c r="AP114" s="188">
        <f>'Initiative Basics'!C38</f>
        <v>0</v>
      </c>
      <c r="AQ114" s="188">
        <f>'Initiative Basics'!C39</f>
        <v>0</v>
      </c>
      <c r="AR114" s="188">
        <f>'Initiative Basics'!C40</f>
        <v>0</v>
      </c>
      <c r="AS114" s="188">
        <f>'Initiative Basics'!C41</f>
        <v>0</v>
      </c>
      <c r="AT114" s="188">
        <f>'Initiative Basics'!C42</f>
        <v>0</v>
      </c>
      <c r="AU114" s="280"/>
    </row>
    <row r="115" spans="1:47" ht="15" customHeight="1">
      <c r="A115" s="281" t="str">
        <f>'Initiative Basics'!A5</f>
        <v>C</v>
      </c>
      <c r="B115" s="258" t="str">
        <f>'Operating Cost Categories'!A2</f>
        <v>Staff</v>
      </c>
      <c r="C115" s="273">
        <v>0</v>
      </c>
      <c r="D115" s="273">
        <v>0</v>
      </c>
      <c r="E115" s="273">
        <v>0</v>
      </c>
      <c r="F115" s="189" t="s">
        <v>122</v>
      </c>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1">
        <v>0</v>
      </c>
    </row>
    <row r="116" spans="1:47" ht="17">
      <c r="A116" s="282"/>
      <c r="B116" s="259"/>
      <c r="C116" s="274"/>
      <c r="D116" s="274"/>
      <c r="E116" s="274"/>
      <c r="F116" s="192" t="s">
        <v>123</v>
      </c>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4">
        <v>0</v>
      </c>
    </row>
    <row r="117" spans="1:47" ht="17">
      <c r="A117" s="282"/>
      <c r="B117" s="260"/>
      <c r="C117" s="275"/>
      <c r="D117" s="275"/>
      <c r="E117" s="275"/>
      <c r="F117" s="189" t="s">
        <v>124</v>
      </c>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4">
        <v>0</v>
      </c>
    </row>
    <row r="118" spans="1:47" ht="17">
      <c r="A118" s="282"/>
      <c r="B118" s="258" t="str">
        <f>'Operating Cost Categories'!A3</f>
        <v>Insurance</v>
      </c>
      <c r="C118" s="273">
        <v>0</v>
      </c>
      <c r="D118" s="273">
        <v>0</v>
      </c>
      <c r="E118" s="273">
        <v>0</v>
      </c>
      <c r="F118" s="192" t="s">
        <v>122</v>
      </c>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4">
        <v>0</v>
      </c>
    </row>
    <row r="119" spans="1:47" ht="17">
      <c r="A119" s="282"/>
      <c r="B119" s="259"/>
      <c r="C119" s="274"/>
      <c r="D119" s="274"/>
      <c r="E119" s="274"/>
      <c r="F119" s="189" t="s">
        <v>123</v>
      </c>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4">
        <v>0</v>
      </c>
    </row>
    <row r="120" spans="1:47" ht="17">
      <c r="A120" s="282"/>
      <c r="B120" s="260"/>
      <c r="C120" s="275"/>
      <c r="D120" s="275"/>
      <c r="E120" s="275"/>
      <c r="F120" s="192" t="s">
        <v>124</v>
      </c>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4">
        <v>0</v>
      </c>
    </row>
    <row r="121" spans="1:47" ht="17">
      <c r="A121" s="282"/>
      <c r="B121" s="249" t="str">
        <f>'Operating Cost Categories'!A4</f>
        <v>Rent</v>
      </c>
      <c r="C121" s="273">
        <v>0</v>
      </c>
      <c r="D121" s="273">
        <v>0</v>
      </c>
      <c r="E121" s="273">
        <v>0</v>
      </c>
      <c r="F121" s="189" t="s">
        <v>122</v>
      </c>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4">
        <v>0</v>
      </c>
    </row>
    <row r="122" spans="1:47" ht="17">
      <c r="A122" s="282"/>
      <c r="B122" s="249"/>
      <c r="C122" s="274"/>
      <c r="D122" s="274"/>
      <c r="E122" s="274"/>
      <c r="F122" s="192" t="s">
        <v>123</v>
      </c>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4">
        <v>0</v>
      </c>
    </row>
    <row r="123" spans="1:47" ht="17">
      <c r="A123" s="282"/>
      <c r="B123" s="249"/>
      <c r="C123" s="275"/>
      <c r="D123" s="275"/>
      <c r="E123" s="275"/>
      <c r="F123" s="189" t="s">
        <v>124</v>
      </c>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4">
        <v>0</v>
      </c>
    </row>
    <row r="124" spans="1:47" ht="17">
      <c r="A124" s="282"/>
      <c r="B124" s="249" t="str">
        <f>'Operating Cost Categories'!A5</f>
        <v>Utilities</v>
      </c>
      <c r="C124" s="273">
        <v>0</v>
      </c>
      <c r="D124" s="273">
        <v>0</v>
      </c>
      <c r="E124" s="273">
        <v>0</v>
      </c>
      <c r="F124" s="192" t="s">
        <v>122</v>
      </c>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4">
        <v>0</v>
      </c>
    </row>
    <row r="125" spans="1:47" ht="17">
      <c r="A125" s="282"/>
      <c r="B125" s="249"/>
      <c r="C125" s="274"/>
      <c r="D125" s="274"/>
      <c r="E125" s="274"/>
      <c r="F125" s="189" t="s">
        <v>123</v>
      </c>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4">
        <v>0</v>
      </c>
    </row>
    <row r="126" spans="1:47" ht="17">
      <c r="A126" s="282"/>
      <c r="B126" s="249"/>
      <c r="C126" s="275"/>
      <c r="D126" s="275"/>
      <c r="E126" s="275"/>
      <c r="F126" s="192" t="s">
        <v>124</v>
      </c>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4">
        <v>0</v>
      </c>
    </row>
    <row r="127" spans="1:47" ht="17">
      <c r="A127" s="282"/>
      <c r="B127" s="249" t="str">
        <f>'Operating Cost Categories'!A6</f>
        <v>Internet/Phones</v>
      </c>
      <c r="C127" s="273">
        <v>0</v>
      </c>
      <c r="D127" s="273">
        <v>0</v>
      </c>
      <c r="E127" s="273">
        <v>0</v>
      </c>
      <c r="F127" s="189" t="s">
        <v>122</v>
      </c>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4">
        <v>0</v>
      </c>
    </row>
    <row r="128" spans="1:47" ht="17">
      <c r="A128" s="282"/>
      <c r="B128" s="249"/>
      <c r="C128" s="274"/>
      <c r="D128" s="274"/>
      <c r="E128" s="274"/>
      <c r="F128" s="192" t="s">
        <v>123</v>
      </c>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4">
        <v>0</v>
      </c>
    </row>
    <row r="129" spans="1:47" ht="17">
      <c r="A129" s="282"/>
      <c r="B129" s="249"/>
      <c r="C129" s="275"/>
      <c r="D129" s="275"/>
      <c r="E129" s="275"/>
      <c r="F129" s="189" t="s">
        <v>124</v>
      </c>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4">
        <v>0</v>
      </c>
    </row>
    <row r="130" spans="1:47" ht="17">
      <c r="A130" s="282"/>
      <c r="B130" s="249" t="str">
        <f>'Operating Cost Categories'!A7</f>
        <v>Office Supplies</v>
      </c>
      <c r="C130" s="273">
        <v>0</v>
      </c>
      <c r="D130" s="273">
        <v>0</v>
      </c>
      <c r="E130" s="273">
        <v>0</v>
      </c>
      <c r="F130" s="192" t="s">
        <v>122</v>
      </c>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4">
        <v>0</v>
      </c>
    </row>
    <row r="131" spans="1:47" ht="17">
      <c r="A131" s="282"/>
      <c r="B131" s="249"/>
      <c r="C131" s="274"/>
      <c r="D131" s="274"/>
      <c r="E131" s="274"/>
      <c r="F131" s="189" t="s">
        <v>123</v>
      </c>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4">
        <v>0</v>
      </c>
    </row>
    <row r="132" spans="1:47" ht="17">
      <c r="A132" s="282"/>
      <c r="B132" s="249"/>
      <c r="C132" s="275"/>
      <c r="D132" s="275"/>
      <c r="E132" s="275"/>
      <c r="F132" s="192" t="s">
        <v>124</v>
      </c>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4">
        <v>0</v>
      </c>
    </row>
    <row r="133" spans="1:47" ht="17">
      <c r="A133" s="282"/>
      <c r="B133" s="249" t="str">
        <f>'Operating Cost Categories'!A8</f>
        <v>Transportation</v>
      </c>
      <c r="C133" s="273">
        <v>0</v>
      </c>
      <c r="D133" s="273">
        <v>0</v>
      </c>
      <c r="E133" s="273">
        <v>0</v>
      </c>
      <c r="F133" s="189" t="s">
        <v>122</v>
      </c>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4">
        <v>0</v>
      </c>
    </row>
    <row r="134" spans="1:47" ht="17">
      <c r="A134" s="282"/>
      <c r="B134" s="249"/>
      <c r="C134" s="274"/>
      <c r="D134" s="274"/>
      <c r="E134" s="274"/>
      <c r="F134" s="192" t="s">
        <v>123</v>
      </c>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4">
        <v>0</v>
      </c>
    </row>
    <row r="135" spans="1:47" ht="17">
      <c r="A135" s="282"/>
      <c r="B135" s="249"/>
      <c r="C135" s="275"/>
      <c r="D135" s="275"/>
      <c r="E135" s="275"/>
      <c r="F135" s="189" t="s">
        <v>124</v>
      </c>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4">
        <v>0</v>
      </c>
    </row>
    <row r="136" spans="1:47" ht="17">
      <c r="A136" s="282"/>
      <c r="B136" s="249" t="str">
        <f>'Operating Cost Categories'!A9</f>
        <v>Consultants/Contracts</v>
      </c>
      <c r="C136" s="273">
        <v>0</v>
      </c>
      <c r="D136" s="273">
        <v>0</v>
      </c>
      <c r="E136" s="273">
        <v>0</v>
      </c>
      <c r="F136" s="192" t="s">
        <v>122</v>
      </c>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4">
        <v>0</v>
      </c>
    </row>
    <row r="137" spans="1:47" ht="17">
      <c r="A137" s="282"/>
      <c r="B137" s="249"/>
      <c r="C137" s="274"/>
      <c r="D137" s="274"/>
      <c r="E137" s="274"/>
      <c r="F137" s="189" t="s">
        <v>123</v>
      </c>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4">
        <v>0</v>
      </c>
    </row>
    <row r="138" spans="1:47" ht="17">
      <c r="A138" s="282"/>
      <c r="B138" s="249"/>
      <c r="C138" s="275"/>
      <c r="D138" s="275"/>
      <c r="E138" s="275"/>
      <c r="F138" s="192" t="s">
        <v>124</v>
      </c>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4">
        <v>0</v>
      </c>
    </row>
    <row r="139" spans="1:47" ht="17">
      <c r="A139" s="282"/>
      <c r="B139" s="249" t="str">
        <f>'Operating Cost Categories'!A10</f>
        <v>A</v>
      </c>
      <c r="C139" s="273">
        <v>0</v>
      </c>
      <c r="D139" s="273">
        <v>0</v>
      </c>
      <c r="E139" s="273">
        <v>0</v>
      </c>
      <c r="F139" s="189" t="s">
        <v>122</v>
      </c>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4">
        <v>0</v>
      </c>
    </row>
    <row r="140" spans="1:47" ht="17">
      <c r="A140" s="282"/>
      <c r="B140" s="249"/>
      <c r="C140" s="274"/>
      <c r="D140" s="274"/>
      <c r="E140" s="274"/>
      <c r="F140" s="192" t="s">
        <v>123</v>
      </c>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4">
        <v>0</v>
      </c>
    </row>
    <row r="141" spans="1:47" ht="17">
      <c r="A141" s="282"/>
      <c r="B141" s="249"/>
      <c r="C141" s="275"/>
      <c r="D141" s="275"/>
      <c r="E141" s="275"/>
      <c r="F141" s="189" t="s">
        <v>124</v>
      </c>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4">
        <v>0</v>
      </c>
    </row>
    <row r="142" spans="1:47" ht="17">
      <c r="A142" s="282"/>
      <c r="B142" s="249" t="str">
        <f>'Operating Cost Categories'!A11</f>
        <v>B</v>
      </c>
      <c r="C142" s="273">
        <v>0</v>
      </c>
      <c r="D142" s="273">
        <v>0</v>
      </c>
      <c r="E142" s="273">
        <v>0</v>
      </c>
      <c r="F142" s="192" t="s">
        <v>122</v>
      </c>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c r="AS142" s="193"/>
      <c r="AT142" s="193"/>
      <c r="AU142" s="194">
        <v>0</v>
      </c>
    </row>
    <row r="143" spans="1:47" ht="17">
      <c r="A143" s="282"/>
      <c r="B143" s="249"/>
      <c r="C143" s="274"/>
      <c r="D143" s="274"/>
      <c r="E143" s="274"/>
      <c r="F143" s="189" t="s">
        <v>123</v>
      </c>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4">
        <v>0</v>
      </c>
    </row>
    <row r="144" spans="1:47" ht="17">
      <c r="A144" s="282"/>
      <c r="B144" s="249"/>
      <c r="C144" s="275"/>
      <c r="D144" s="275"/>
      <c r="E144" s="275"/>
      <c r="F144" s="192" t="s">
        <v>124</v>
      </c>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4">
        <v>0</v>
      </c>
    </row>
    <row r="145" spans="1:47" ht="17">
      <c r="A145" s="282"/>
      <c r="B145" s="249" t="str">
        <f>'Operating Cost Categories'!A12</f>
        <v>C</v>
      </c>
      <c r="C145" s="273">
        <v>0</v>
      </c>
      <c r="D145" s="273">
        <v>0</v>
      </c>
      <c r="E145" s="273">
        <v>0</v>
      </c>
      <c r="F145" s="189" t="s">
        <v>122</v>
      </c>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4">
        <v>0</v>
      </c>
    </row>
    <row r="146" spans="1:47" ht="17">
      <c r="A146" s="282"/>
      <c r="B146" s="249"/>
      <c r="C146" s="274"/>
      <c r="D146" s="274"/>
      <c r="E146" s="274"/>
      <c r="F146" s="192" t="s">
        <v>123</v>
      </c>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4">
        <v>0</v>
      </c>
    </row>
    <row r="147" spans="1:47" ht="17">
      <c r="A147" s="282"/>
      <c r="B147" s="249"/>
      <c r="C147" s="275"/>
      <c r="D147" s="275"/>
      <c r="E147" s="275"/>
      <c r="F147" s="189" t="s">
        <v>124</v>
      </c>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4">
        <v>0</v>
      </c>
    </row>
    <row r="148" spans="1:47" ht="17">
      <c r="A148" s="282"/>
      <c r="B148" s="249" t="str">
        <f>'Operating Cost Categories'!A13</f>
        <v>D</v>
      </c>
      <c r="C148" s="273">
        <v>0</v>
      </c>
      <c r="D148" s="273">
        <v>0</v>
      </c>
      <c r="E148" s="273">
        <v>0</v>
      </c>
      <c r="F148" s="192" t="s">
        <v>122</v>
      </c>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4">
        <v>0</v>
      </c>
    </row>
    <row r="149" spans="1:47" ht="17">
      <c r="A149" s="282"/>
      <c r="B149" s="249"/>
      <c r="C149" s="274"/>
      <c r="D149" s="274"/>
      <c r="E149" s="274"/>
      <c r="F149" s="189" t="s">
        <v>123</v>
      </c>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4">
        <v>0</v>
      </c>
    </row>
    <row r="150" spans="1:47" ht="17">
      <c r="A150" s="282"/>
      <c r="B150" s="249"/>
      <c r="C150" s="275"/>
      <c r="D150" s="275"/>
      <c r="E150" s="275"/>
      <c r="F150" s="192" t="s">
        <v>124</v>
      </c>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4">
        <v>0</v>
      </c>
    </row>
    <row r="151" spans="1:47" ht="17">
      <c r="A151" s="282"/>
      <c r="B151" s="249" t="str">
        <f>'Operating Cost Categories'!A14</f>
        <v>E</v>
      </c>
      <c r="C151" s="273">
        <v>0</v>
      </c>
      <c r="D151" s="273">
        <v>0</v>
      </c>
      <c r="E151" s="273">
        <v>0</v>
      </c>
      <c r="F151" s="189" t="s">
        <v>122</v>
      </c>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4">
        <v>0</v>
      </c>
    </row>
    <row r="152" spans="1:47" ht="17">
      <c r="A152" s="282"/>
      <c r="B152" s="249"/>
      <c r="C152" s="274"/>
      <c r="D152" s="274"/>
      <c r="E152" s="274"/>
      <c r="F152" s="192" t="s">
        <v>123</v>
      </c>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4">
        <v>0</v>
      </c>
    </row>
    <row r="153" spans="1:47" ht="17">
      <c r="A153" s="283"/>
      <c r="B153" s="249"/>
      <c r="C153" s="275"/>
      <c r="D153" s="275"/>
      <c r="E153" s="275"/>
      <c r="F153" s="189" t="s">
        <v>124</v>
      </c>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4">
        <v>0</v>
      </c>
    </row>
    <row r="155" spans="1:47" ht="19">
      <c r="A155" s="261" t="s">
        <v>132</v>
      </c>
      <c r="B155" s="263" t="s">
        <v>120</v>
      </c>
      <c r="C155" s="264" t="s">
        <v>27</v>
      </c>
      <c r="D155" s="264" t="s">
        <v>28</v>
      </c>
      <c r="E155" s="264" t="s">
        <v>29</v>
      </c>
      <c r="F155" s="253" t="s">
        <v>26</v>
      </c>
      <c r="G155" s="254" t="s">
        <v>2</v>
      </c>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6" t="s">
        <v>0</v>
      </c>
    </row>
    <row r="156" spans="1:47" ht="18">
      <c r="A156" s="262"/>
      <c r="B156" s="263"/>
      <c r="C156" s="265"/>
      <c r="D156" s="265"/>
      <c r="E156" s="265"/>
      <c r="F156" s="253"/>
      <c r="G156" s="180" t="str">
        <f>'Initiative Basics'!C3</f>
        <v>A</v>
      </c>
      <c r="H156" s="180" t="str">
        <f>'Initiative Basics'!C4</f>
        <v>B</v>
      </c>
      <c r="I156" s="180" t="str">
        <f>'Initiative Basics'!C5</f>
        <v>C</v>
      </c>
      <c r="J156" s="180" t="str">
        <f>'Initiative Basics'!C6</f>
        <v>D</v>
      </c>
      <c r="K156" s="180" t="str">
        <f>'Initiative Basics'!C7</f>
        <v>E</v>
      </c>
      <c r="L156" s="180" t="str">
        <f>'Initiative Basics'!C8</f>
        <v>F</v>
      </c>
      <c r="M156" s="180" t="str">
        <f>'Initiative Basics'!C9</f>
        <v>G</v>
      </c>
      <c r="N156" s="180" t="str">
        <f>'Initiative Basics'!C10</f>
        <v>H</v>
      </c>
      <c r="O156" s="180" t="str">
        <f>'Initiative Basics'!C11</f>
        <v>I</v>
      </c>
      <c r="P156" s="180" t="str">
        <f>'Initiative Basics'!C12</f>
        <v>J</v>
      </c>
      <c r="Q156" s="180" t="str">
        <f>'Initiative Basics'!C13</f>
        <v>K</v>
      </c>
      <c r="R156" s="180" t="str">
        <f>'Initiative Basics'!C14</f>
        <v>L</v>
      </c>
      <c r="S156" s="180" t="str">
        <f>'Initiative Basics'!C15</f>
        <v>M</v>
      </c>
      <c r="T156" s="180" t="str">
        <f>'Initiative Basics'!C16</f>
        <v>N</v>
      </c>
      <c r="U156" s="180" t="str">
        <f>'Initiative Basics'!C17</f>
        <v>O</v>
      </c>
      <c r="V156" s="180" t="str">
        <f>'Initiative Basics'!C18</f>
        <v>P</v>
      </c>
      <c r="W156" s="180" t="str">
        <f>'Initiative Basics'!C19</f>
        <v>Q</v>
      </c>
      <c r="X156" s="180" t="str">
        <f>'Initiative Basics'!C20</f>
        <v>R</v>
      </c>
      <c r="Y156" s="180" t="str">
        <f>'Initiative Basics'!C21</f>
        <v>S</v>
      </c>
      <c r="Z156" s="180" t="str">
        <f>'Initiative Basics'!C22</f>
        <v>T</v>
      </c>
      <c r="AA156" s="180" t="str">
        <f>'Initiative Basics'!C23</f>
        <v>U</v>
      </c>
      <c r="AB156" s="180" t="str">
        <f>'Initiative Basics'!C24</f>
        <v>V</v>
      </c>
      <c r="AC156" s="180" t="str">
        <f>'Initiative Basics'!C25</f>
        <v>W</v>
      </c>
      <c r="AD156" s="180" t="str">
        <f>'Initiative Basics'!C26</f>
        <v>X</v>
      </c>
      <c r="AE156" s="180" t="str">
        <f>'Initiative Basics'!C27</f>
        <v>Y</v>
      </c>
      <c r="AF156" s="180" t="str">
        <f>'Initiative Basics'!C28</f>
        <v>Z</v>
      </c>
      <c r="AG156" s="180">
        <f>'Initiative Basics'!C29</f>
        <v>0</v>
      </c>
      <c r="AH156" s="180">
        <f>'Initiative Basics'!C30</f>
        <v>0</v>
      </c>
      <c r="AI156" s="180">
        <f>'Initiative Basics'!C31</f>
        <v>0</v>
      </c>
      <c r="AJ156" s="180">
        <f>'Initiative Basics'!C32</f>
        <v>0</v>
      </c>
      <c r="AK156" s="180">
        <f>'Initiative Basics'!C33</f>
        <v>0</v>
      </c>
      <c r="AL156" s="180">
        <f>'Initiative Basics'!C34</f>
        <v>0</v>
      </c>
      <c r="AM156" s="180">
        <f>'Initiative Basics'!C35</f>
        <v>0</v>
      </c>
      <c r="AN156" s="180">
        <f>'Initiative Basics'!C36</f>
        <v>0</v>
      </c>
      <c r="AO156" s="180">
        <f>'Initiative Basics'!C37</f>
        <v>0</v>
      </c>
      <c r="AP156" s="180">
        <f>'Initiative Basics'!C38</f>
        <v>0</v>
      </c>
      <c r="AQ156" s="180">
        <f>'Initiative Basics'!C39</f>
        <v>0</v>
      </c>
      <c r="AR156" s="180">
        <f>'Initiative Basics'!C40</f>
        <v>0</v>
      </c>
      <c r="AS156" s="180">
        <f>'Initiative Basics'!C41</f>
        <v>0</v>
      </c>
      <c r="AT156" s="180">
        <f>'Initiative Basics'!C42</f>
        <v>0</v>
      </c>
      <c r="AU156" s="256"/>
    </row>
    <row r="157" spans="1:47" ht="17">
      <c r="A157" s="257" t="str">
        <f>'Initiative Basics'!A6</f>
        <v>D</v>
      </c>
      <c r="B157" s="258" t="str">
        <f>'Operating Cost Categories'!A2</f>
        <v>Staff</v>
      </c>
      <c r="C157" s="250">
        <f>'Operating Cost Summary'!B128</f>
        <v>0</v>
      </c>
      <c r="D157" s="250">
        <f>'Operating Cost Summary'!C128</f>
        <v>0</v>
      </c>
      <c r="E157" s="250">
        <f>'Operating Cost Summary'!D128</f>
        <v>0</v>
      </c>
      <c r="F157" s="181" t="s">
        <v>122</v>
      </c>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3">
        <f>SUM(G157:AT157)</f>
        <v>0</v>
      </c>
    </row>
    <row r="158" spans="1:47" ht="17">
      <c r="A158" s="257"/>
      <c r="B158" s="259"/>
      <c r="C158" s="251"/>
      <c r="D158" s="251"/>
      <c r="E158" s="251"/>
      <c r="F158" s="184" t="s">
        <v>123</v>
      </c>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3">
        <f t="shared" ref="AU158:AU195" si="2">SUM(G158:AT158)</f>
        <v>0</v>
      </c>
    </row>
    <row r="159" spans="1:47" ht="17">
      <c r="A159" s="257"/>
      <c r="B159" s="260"/>
      <c r="C159" s="252"/>
      <c r="D159" s="252"/>
      <c r="E159" s="252"/>
      <c r="F159" s="181" t="s">
        <v>124</v>
      </c>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3">
        <f t="shared" si="2"/>
        <v>0</v>
      </c>
    </row>
    <row r="160" spans="1:47" ht="17">
      <c r="A160" s="257"/>
      <c r="B160" s="258" t="str">
        <f>'Operating Cost Categories'!A3</f>
        <v>Insurance</v>
      </c>
      <c r="C160" s="250">
        <f>'Operating Cost Summary'!B129</f>
        <v>0</v>
      </c>
      <c r="D160" s="250">
        <f>'Operating Cost Summary'!C129</f>
        <v>0</v>
      </c>
      <c r="E160" s="250">
        <f>'Operating Cost Summary'!D129</f>
        <v>0</v>
      </c>
      <c r="F160" s="184" t="s">
        <v>122</v>
      </c>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3">
        <f t="shared" si="2"/>
        <v>0</v>
      </c>
    </row>
    <row r="161" spans="1:47" ht="17">
      <c r="A161" s="257"/>
      <c r="B161" s="259"/>
      <c r="C161" s="251"/>
      <c r="D161" s="251"/>
      <c r="E161" s="251"/>
      <c r="F161" s="181" t="s">
        <v>123</v>
      </c>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3">
        <f t="shared" si="2"/>
        <v>0</v>
      </c>
    </row>
    <row r="162" spans="1:47" ht="17">
      <c r="A162" s="257"/>
      <c r="B162" s="260"/>
      <c r="C162" s="252"/>
      <c r="D162" s="252"/>
      <c r="E162" s="252"/>
      <c r="F162" s="184" t="s">
        <v>124</v>
      </c>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3">
        <f t="shared" si="2"/>
        <v>0</v>
      </c>
    </row>
    <row r="163" spans="1:47" ht="17">
      <c r="A163" s="257"/>
      <c r="B163" s="249" t="str">
        <f>'Operating Cost Categories'!A4</f>
        <v>Rent</v>
      </c>
      <c r="C163" s="250">
        <f>'Operating Cost Summary'!B130</f>
        <v>0</v>
      </c>
      <c r="D163" s="250">
        <f>'Operating Cost Summary'!C130</f>
        <v>0</v>
      </c>
      <c r="E163" s="250">
        <f>'Operating Cost Summary'!D130</f>
        <v>0</v>
      </c>
      <c r="F163" s="181" t="s">
        <v>122</v>
      </c>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3">
        <f t="shared" si="2"/>
        <v>0</v>
      </c>
    </row>
    <row r="164" spans="1:47" ht="17">
      <c r="A164" s="257"/>
      <c r="B164" s="249"/>
      <c r="C164" s="251"/>
      <c r="D164" s="251"/>
      <c r="E164" s="251"/>
      <c r="F164" s="184" t="s">
        <v>123</v>
      </c>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3">
        <f t="shared" si="2"/>
        <v>0</v>
      </c>
    </row>
    <row r="165" spans="1:47" ht="17">
      <c r="A165" s="257"/>
      <c r="B165" s="249"/>
      <c r="C165" s="252"/>
      <c r="D165" s="252"/>
      <c r="E165" s="252"/>
      <c r="F165" s="181" t="s">
        <v>124</v>
      </c>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3">
        <f t="shared" si="2"/>
        <v>0</v>
      </c>
    </row>
    <row r="166" spans="1:47" ht="17">
      <c r="A166" s="257"/>
      <c r="B166" s="249" t="str">
        <f>'Operating Cost Categories'!A5</f>
        <v>Utilities</v>
      </c>
      <c r="C166" s="250">
        <f>'Operating Cost Summary'!B131</f>
        <v>0</v>
      </c>
      <c r="D166" s="250">
        <f>'Operating Cost Summary'!C131</f>
        <v>0</v>
      </c>
      <c r="E166" s="250">
        <f>'Operating Cost Summary'!D131</f>
        <v>0</v>
      </c>
      <c r="F166" s="184" t="s">
        <v>122</v>
      </c>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3">
        <f t="shared" si="2"/>
        <v>0</v>
      </c>
    </row>
    <row r="167" spans="1:47" ht="17">
      <c r="A167" s="257"/>
      <c r="B167" s="249"/>
      <c r="C167" s="251"/>
      <c r="D167" s="251"/>
      <c r="E167" s="251"/>
      <c r="F167" s="181" t="s">
        <v>123</v>
      </c>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3">
        <f t="shared" si="2"/>
        <v>0</v>
      </c>
    </row>
    <row r="168" spans="1:47" ht="17">
      <c r="A168" s="257"/>
      <c r="B168" s="249"/>
      <c r="C168" s="252"/>
      <c r="D168" s="252"/>
      <c r="E168" s="252"/>
      <c r="F168" s="184" t="s">
        <v>124</v>
      </c>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3">
        <f t="shared" si="2"/>
        <v>0</v>
      </c>
    </row>
    <row r="169" spans="1:47" ht="17">
      <c r="A169" s="257"/>
      <c r="B169" s="249" t="str">
        <f>'Operating Cost Categories'!A6</f>
        <v>Internet/Phones</v>
      </c>
      <c r="C169" s="250">
        <f>'Operating Cost Summary'!B132</f>
        <v>0</v>
      </c>
      <c r="D169" s="250">
        <f>'Operating Cost Summary'!C132</f>
        <v>0</v>
      </c>
      <c r="E169" s="250">
        <f>'Operating Cost Summary'!D132</f>
        <v>0</v>
      </c>
      <c r="F169" s="181" t="s">
        <v>122</v>
      </c>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3">
        <f t="shared" si="2"/>
        <v>0</v>
      </c>
    </row>
    <row r="170" spans="1:47" ht="17">
      <c r="A170" s="257"/>
      <c r="B170" s="249"/>
      <c r="C170" s="251"/>
      <c r="D170" s="251"/>
      <c r="E170" s="251"/>
      <c r="F170" s="184" t="s">
        <v>123</v>
      </c>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3">
        <f t="shared" si="2"/>
        <v>0</v>
      </c>
    </row>
    <row r="171" spans="1:47" ht="17">
      <c r="A171" s="257"/>
      <c r="B171" s="249"/>
      <c r="C171" s="252"/>
      <c r="D171" s="252"/>
      <c r="E171" s="252"/>
      <c r="F171" s="181" t="s">
        <v>124</v>
      </c>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3">
        <f t="shared" si="2"/>
        <v>0</v>
      </c>
    </row>
    <row r="172" spans="1:47" ht="17">
      <c r="A172" s="257"/>
      <c r="B172" s="249" t="str">
        <f>'Operating Cost Categories'!A7</f>
        <v>Office Supplies</v>
      </c>
      <c r="C172" s="250">
        <f>'Operating Cost Summary'!B133</f>
        <v>0</v>
      </c>
      <c r="D172" s="250">
        <f>'Operating Cost Summary'!C133</f>
        <v>0</v>
      </c>
      <c r="E172" s="250">
        <f>'Operating Cost Summary'!D133</f>
        <v>0</v>
      </c>
      <c r="F172" s="184" t="s">
        <v>122</v>
      </c>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3">
        <f t="shared" si="2"/>
        <v>0</v>
      </c>
    </row>
    <row r="173" spans="1:47" ht="17">
      <c r="A173" s="257"/>
      <c r="B173" s="249"/>
      <c r="C173" s="251"/>
      <c r="D173" s="251"/>
      <c r="E173" s="251"/>
      <c r="F173" s="181" t="s">
        <v>123</v>
      </c>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3">
        <f t="shared" si="2"/>
        <v>0</v>
      </c>
    </row>
    <row r="174" spans="1:47" ht="17">
      <c r="A174" s="257"/>
      <c r="B174" s="249"/>
      <c r="C174" s="252"/>
      <c r="D174" s="252"/>
      <c r="E174" s="252"/>
      <c r="F174" s="184" t="s">
        <v>124</v>
      </c>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3">
        <f t="shared" si="2"/>
        <v>0</v>
      </c>
    </row>
    <row r="175" spans="1:47" ht="17">
      <c r="A175" s="257"/>
      <c r="B175" s="249" t="str">
        <f>'Operating Cost Categories'!A8</f>
        <v>Transportation</v>
      </c>
      <c r="C175" s="250">
        <f>'Operating Cost Summary'!B134</f>
        <v>0</v>
      </c>
      <c r="D175" s="250">
        <f>'Operating Cost Summary'!C134</f>
        <v>0</v>
      </c>
      <c r="E175" s="250">
        <f>'Operating Cost Summary'!D134</f>
        <v>0</v>
      </c>
      <c r="F175" s="181" t="s">
        <v>122</v>
      </c>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3">
        <f t="shared" si="2"/>
        <v>0</v>
      </c>
    </row>
    <row r="176" spans="1:47" ht="17">
      <c r="A176" s="257"/>
      <c r="B176" s="249"/>
      <c r="C176" s="251"/>
      <c r="D176" s="251"/>
      <c r="E176" s="251"/>
      <c r="F176" s="184" t="s">
        <v>123</v>
      </c>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3">
        <f t="shared" si="2"/>
        <v>0</v>
      </c>
    </row>
    <row r="177" spans="1:47" ht="17">
      <c r="A177" s="257"/>
      <c r="B177" s="249"/>
      <c r="C177" s="252"/>
      <c r="D177" s="252"/>
      <c r="E177" s="252"/>
      <c r="F177" s="181" t="s">
        <v>124</v>
      </c>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3">
        <f t="shared" si="2"/>
        <v>0</v>
      </c>
    </row>
    <row r="178" spans="1:47" ht="17">
      <c r="A178" s="257"/>
      <c r="B178" s="249" t="str">
        <f>'Operating Cost Categories'!A9</f>
        <v>Consultants/Contracts</v>
      </c>
      <c r="C178" s="250">
        <f>'Operating Cost Summary'!B135</f>
        <v>0</v>
      </c>
      <c r="D178" s="250">
        <f>'Operating Cost Summary'!C135</f>
        <v>0</v>
      </c>
      <c r="E178" s="250">
        <f>'Operating Cost Summary'!D135</f>
        <v>0</v>
      </c>
      <c r="F178" s="184" t="s">
        <v>122</v>
      </c>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3">
        <f t="shared" si="2"/>
        <v>0</v>
      </c>
    </row>
    <row r="179" spans="1:47" ht="17">
      <c r="A179" s="257"/>
      <c r="B179" s="249"/>
      <c r="C179" s="251"/>
      <c r="D179" s="251"/>
      <c r="E179" s="251"/>
      <c r="F179" s="181" t="s">
        <v>123</v>
      </c>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3">
        <f t="shared" si="2"/>
        <v>0</v>
      </c>
    </row>
    <row r="180" spans="1:47" ht="17">
      <c r="A180" s="257"/>
      <c r="B180" s="249"/>
      <c r="C180" s="252"/>
      <c r="D180" s="252"/>
      <c r="E180" s="252"/>
      <c r="F180" s="184" t="s">
        <v>124</v>
      </c>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3">
        <f t="shared" si="2"/>
        <v>0</v>
      </c>
    </row>
    <row r="181" spans="1:47" ht="17">
      <c r="A181" s="257"/>
      <c r="B181" s="249" t="str">
        <f>'Operating Cost Categories'!A10</f>
        <v>A</v>
      </c>
      <c r="C181" s="250">
        <f>'Operating Cost Summary'!B136</f>
        <v>0</v>
      </c>
      <c r="D181" s="250">
        <f>'Operating Cost Summary'!C136</f>
        <v>0</v>
      </c>
      <c r="E181" s="250">
        <f>'Operating Cost Summary'!D136</f>
        <v>0</v>
      </c>
      <c r="F181" s="181" t="s">
        <v>122</v>
      </c>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3">
        <f t="shared" si="2"/>
        <v>0</v>
      </c>
    </row>
    <row r="182" spans="1:47" ht="17">
      <c r="A182" s="257"/>
      <c r="B182" s="249"/>
      <c r="C182" s="251"/>
      <c r="D182" s="251"/>
      <c r="E182" s="251"/>
      <c r="F182" s="184" t="s">
        <v>123</v>
      </c>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3">
        <f t="shared" si="2"/>
        <v>0</v>
      </c>
    </row>
    <row r="183" spans="1:47" ht="17">
      <c r="A183" s="257"/>
      <c r="B183" s="249"/>
      <c r="C183" s="252"/>
      <c r="D183" s="252"/>
      <c r="E183" s="252"/>
      <c r="F183" s="181" t="s">
        <v>124</v>
      </c>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3">
        <f t="shared" si="2"/>
        <v>0</v>
      </c>
    </row>
    <row r="184" spans="1:47" ht="17">
      <c r="A184" s="257"/>
      <c r="B184" s="249" t="str">
        <f>'Operating Cost Categories'!A11</f>
        <v>B</v>
      </c>
      <c r="C184" s="250">
        <f>'Operating Cost Summary'!B137</f>
        <v>0</v>
      </c>
      <c r="D184" s="250">
        <f>'Operating Cost Summary'!C137</f>
        <v>0</v>
      </c>
      <c r="E184" s="250">
        <f>'Operating Cost Summary'!D137</f>
        <v>0</v>
      </c>
      <c r="F184" s="184" t="s">
        <v>122</v>
      </c>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3">
        <f t="shared" si="2"/>
        <v>0</v>
      </c>
    </row>
    <row r="185" spans="1:47" ht="17">
      <c r="A185" s="257"/>
      <c r="B185" s="249"/>
      <c r="C185" s="251"/>
      <c r="D185" s="251"/>
      <c r="E185" s="251"/>
      <c r="F185" s="181" t="s">
        <v>123</v>
      </c>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3">
        <f t="shared" si="2"/>
        <v>0</v>
      </c>
    </row>
    <row r="186" spans="1:47" ht="17">
      <c r="A186" s="257"/>
      <c r="B186" s="249"/>
      <c r="C186" s="252"/>
      <c r="D186" s="252"/>
      <c r="E186" s="252"/>
      <c r="F186" s="184" t="s">
        <v>124</v>
      </c>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3">
        <f t="shared" si="2"/>
        <v>0</v>
      </c>
    </row>
    <row r="187" spans="1:47" ht="17">
      <c r="A187" s="257"/>
      <c r="B187" s="249" t="str">
        <f>'Operating Cost Categories'!A12</f>
        <v>C</v>
      </c>
      <c r="C187" s="250">
        <f>'Operating Cost Summary'!B138</f>
        <v>0</v>
      </c>
      <c r="D187" s="250">
        <f>'Operating Cost Summary'!C138</f>
        <v>0</v>
      </c>
      <c r="E187" s="250">
        <f>'Operating Cost Summary'!D138</f>
        <v>0</v>
      </c>
      <c r="F187" s="181" t="s">
        <v>122</v>
      </c>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3">
        <f t="shared" si="2"/>
        <v>0</v>
      </c>
    </row>
    <row r="188" spans="1:47" ht="17">
      <c r="A188" s="257"/>
      <c r="B188" s="249"/>
      <c r="C188" s="251"/>
      <c r="D188" s="251"/>
      <c r="E188" s="251"/>
      <c r="F188" s="184" t="s">
        <v>123</v>
      </c>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3">
        <f t="shared" si="2"/>
        <v>0</v>
      </c>
    </row>
    <row r="189" spans="1:47" ht="17">
      <c r="A189" s="257"/>
      <c r="B189" s="249"/>
      <c r="C189" s="252"/>
      <c r="D189" s="252"/>
      <c r="E189" s="252"/>
      <c r="F189" s="181" t="s">
        <v>124</v>
      </c>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3">
        <f t="shared" si="2"/>
        <v>0</v>
      </c>
    </row>
    <row r="190" spans="1:47" ht="17">
      <c r="A190" s="257"/>
      <c r="B190" s="249" t="str">
        <f>'Operating Cost Categories'!A13</f>
        <v>D</v>
      </c>
      <c r="C190" s="250">
        <f>'Operating Cost Summary'!B139</f>
        <v>0</v>
      </c>
      <c r="D190" s="250">
        <f>'Operating Cost Summary'!C139</f>
        <v>0</v>
      </c>
      <c r="E190" s="250">
        <f>'Operating Cost Summary'!D139</f>
        <v>0</v>
      </c>
      <c r="F190" s="184" t="s">
        <v>122</v>
      </c>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3">
        <f t="shared" si="2"/>
        <v>0</v>
      </c>
    </row>
    <row r="191" spans="1:47" ht="17">
      <c r="A191" s="257"/>
      <c r="B191" s="249"/>
      <c r="C191" s="251"/>
      <c r="D191" s="251"/>
      <c r="E191" s="251"/>
      <c r="F191" s="181" t="s">
        <v>123</v>
      </c>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3">
        <f t="shared" si="2"/>
        <v>0</v>
      </c>
    </row>
    <row r="192" spans="1:47" ht="17">
      <c r="A192" s="257"/>
      <c r="B192" s="249"/>
      <c r="C192" s="252"/>
      <c r="D192" s="252"/>
      <c r="E192" s="252"/>
      <c r="F192" s="184" t="s">
        <v>124</v>
      </c>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3">
        <f t="shared" si="2"/>
        <v>0</v>
      </c>
    </row>
    <row r="193" spans="1:47" ht="17">
      <c r="A193" s="257"/>
      <c r="B193" s="249" t="str">
        <f>'Operating Cost Categories'!A14</f>
        <v>E</v>
      </c>
      <c r="C193" s="250">
        <f>'Operating Cost Summary'!B140</f>
        <v>0</v>
      </c>
      <c r="D193" s="250">
        <f>'Operating Cost Summary'!C140</f>
        <v>0</v>
      </c>
      <c r="E193" s="250">
        <f>'Operating Cost Summary'!D140</f>
        <v>0</v>
      </c>
      <c r="F193" s="181" t="s">
        <v>122</v>
      </c>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3">
        <f t="shared" si="2"/>
        <v>0</v>
      </c>
    </row>
    <row r="194" spans="1:47" ht="17">
      <c r="A194" s="257"/>
      <c r="B194" s="249"/>
      <c r="C194" s="251"/>
      <c r="D194" s="251"/>
      <c r="E194" s="251"/>
      <c r="F194" s="184" t="s">
        <v>123</v>
      </c>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3">
        <f t="shared" si="2"/>
        <v>0</v>
      </c>
    </row>
    <row r="195" spans="1:47" ht="17">
      <c r="A195" s="257"/>
      <c r="B195" s="249"/>
      <c r="C195" s="252"/>
      <c r="D195" s="252"/>
      <c r="E195" s="252"/>
      <c r="F195" s="181" t="s">
        <v>124</v>
      </c>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3">
        <f t="shared" si="2"/>
        <v>0</v>
      </c>
    </row>
    <row r="197" spans="1:47" ht="17.25" customHeight="1">
      <c r="A197" s="261" t="s">
        <v>132</v>
      </c>
      <c r="B197" s="263" t="s">
        <v>120</v>
      </c>
      <c r="C197" s="264" t="s">
        <v>27</v>
      </c>
      <c r="D197" s="264" t="s">
        <v>28</v>
      </c>
      <c r="E197" s="264" t="s">
        <v>29</v>
      </c>
      <c r="F197" s="253" t="s">
        <v>26</v>
      </c>
      <c r="G197" s="254" t="s">
        <v>2</v>
      </c>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6" t="s">
        <v>0</v>
      </c>
    </row>
    <row r="198" spans="1:47" ht="96" customHeight="1">
      <c r="A198" s="262"/>
      <c r="B198" s="263"/>
      <c r="C198" s="265"/>
      <c r="D198" s="265"/>
      <c r="E198" s="265"/>
      <c r="F198" s="253"/>
      <c r="G198" s="180" t="str">
        <f>'Initiative Basics'!C3</f>
        <v>A</v>
      </c>
      <c r="H198" s="180" t="str">
        <f>'Initiative Basics'!C4</f>
        <v>B</v>
      </c>
      <c r="I198" s="180" t="str">
        <f>'Initiative Basics'!C5</f>
        <v>C</v>
      </c>
      <c r="J198" s="180" t="str">
        <f>'Initiative Basics'!C6</f>
        <v>D</v>
      </c>
      <c r="K198" s="180" t="str">
        <f>'Initiative Basics'!C7</f>
        <v>E</v>
      </c>
      <c r="L198" s="180" t="str">
        <f>'Initiative Basics'!C8</f>
        <v>F</v>
      </c>
      <c r="M198" s="180" t="str">
        <f>'Initiative Basics'!C9</f>
        <v>G</v>
      </c>
      <c r="N198" s="180" t="str">
        <f>'Initiative Basics'!C10</f>
        <v>H</v>
      </c>
      <c r="O198" s="180" t="str">
        <f>'Initiative Basics'!C11</f>
        <v>I</v>
      </c>
      <c r="P198" s="180" t="str">
        <f>'Initiative Basics'!C12</f>
        <v>J</v>
      </c>
      <c r="Q198" s="180" t="str">
        <f>'Initiative Basics'!C13</f>
        <v>K</v>
      </c>
      <c r="R198" s="180" t="str">
        <f>'Initiative Basics'!C14</f>
        <v>L</v>
      </c>
      <c r="S198" s="180" t="str">
        <f>'Initiative Basics'!C15</f>
        <v>M</v>
      </c>
      <c r="T198" s="180" t="str">
        <f>'Initiative Basics'!C16</f>
        <v>N</v>
      </c>
      <c r="U198" s="180" t="str">
        <f>'Initiative Basics'!C17</f>
        <v>O</v>
      </c>
      <c r="V198" s="180" t="str">
        <f>'Initiative Basics'!C18</f>
        <v>P</v>
      </c>
      <c r="W198" s="180" t="str">
        <f>'Initiative Basics'!C19</f>
        <v>Q</v>
      </c>
      <c r="X198" s="180" t="str">
        <f>'Initiative Basics'!C20</f>
        <v>R</v>
      </c>
      <c r="Y198" s="180" t="str">
        <f>'Initiative Basics'!C21</f>
        <v>S</v>
      </c>
      <c r="Z198" s="180" t="str">
        <f>'Initiative Basics'!C22</f>
        <v>T</v>
      </c>
      <c r="AA198" s="180" t="str">
        <f>'Initiative Basics'!C23</f>
        <v>U</v>
      </c>
      <c r="AB198" s="180" t="str">
        <f>'Initiative Basics'!C24</f>
        <v>V</v>
      </c>
      <c r="AC198" s="180" t="str">
        <f>'Initiative Basics'!C25</f>
        <v>W</v>
      </c>
      <c r="AD198" s="180" t="str">
        <f>'Initiative Basics'!C26</f>
        <v>X</v>
      </c>
      <c r="AE198" s="180" t="str">
        <f>'Initiative Basics'!C27</f>
        <v>Y</v>
      </c>
      <c r="AF198" s="180" t="str">
        <f>'Initiative Basics'!C28</f>
        <v>Z</v>
      </c>
      <c r="AG198" s="180">
        <f>'Initiative Basics'!C29</f>
        <v>0</v>
      </c>
      <c r="AH198" s="180">
        <f>'Initiative Basics'!C30</f>
        <v>0</v>
      </c>
      <c r="AI198" s="180">
        <f>'Initiative Basics'!C31</f>
        <v>0</v>
      </c>
      <c r="AJ198" s="180">
        <f>'Initiative Basics'!C32</f>
        <v>0</v>
      </c>
      <c r="AK198" s="180">
        <f>'Initiative Basics'!C33</f>
        <v>0</v>
      </c>
      <c r="AL198" s="180">
        <f>'Initiative Basics'!C34</f>
        <v>0</v>
      </c>
      <c r="AM198" s="180">
        <f>'Initiative Basics'!C35</f>
        <v>0</v>
      </c>
      <c r="AN198" s="180">
        <f>'Initiative Basics'!C36</f>
        <v>0</v>
      </c>
      <c r="AO198" s="180">
        <f>'Initiative Basics'!C37</f>
        <v>0</v>
      </c>
      <c r="AP198" s="180">
        <f>'Initiative Basics'!C38</f>
        <v>0</v>
      </c>
      <c r="AQ198" s="180">
        <f>'Initiative Basics'!C39</f>
        <v>0</v>
      </c>
      <c r="AR198" s="180">
        <f>'Initiative Basics'!C40</f>
        <v>0</v>
      </c>
      <c r="AS198" s="180">
        <f>'Initiative Basics'!C41</f>
        <v>0</v>
      </c>
      <c r="AT198" s="180">
        <f>'Initiative Basics'!C42</f>
        <v>0</v>
      </c>
      <c r="AU198" s="256"/>
    </row>
    <row r="199" spans="1:47" ht="17">
      <c r="A199" s="257" t="str">
        <f>'Initiative Basics'!A7</f>
        <v>E</v>
      </c>
      <c r="B199" s="258" t="str">
        <f>'Operating Cost Categories'!A2</f>
        <v>Staff</v>
      </c>
      <c r="C199" s="250">
        <f>'Operating Cost Summary'!B170</f>
        <v>0</v>
      </c>
      <c r="D199" s="250">
        <f>'Operating Cost Summary'!C170</f>
        <v>0</v>
      </c>
      <c r="E199" s="250">
        <f>'Operating Cost Summary'!D170</f>
        <v>0</v>
      </c>
      <c r="F199" s="181" t="s">
        <v>122</v>
      </c>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3">
        <f>SUM(G199:AT199)</f>
        <v>0</v>
      </c>
    </row>
    <row r="200" spans="1:47" ht="17">
      <c r="A200" s="257"/>
      <c r="B200" s="259"/>
      <c r="C200" s="251"/>
      <c r="D200" s="251"/>
      <c r="E200" s="251"/>
      <c r="F200" s="184" t="s">
        <v>123</v>
      </c>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3">
        <f t="shared" ref="AU200:AU237" si="3">SUM(G200:AT200)</f>
        <v>0</v>
      </c>
    </row>
    <row r="201" spans="1:47" ht="17">
      <c r="A201" s="257"/>
      <c r="B201" s="260"/>
      <c r="C201" s="252"/>
      <c r="D201" s="252"/>
      <c r="E201" s="252"/>
      <c r="F201" s="181" t="s">
        <v>124</v>
      </c>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3">
        <f t="shared" si="3"/>
        <v>0</v>
      </c>
    </row>
    <row r="202" spans="1:47" ht="17">
      <c r="A202" s="257"/>
      <c r="B202" s="258" t="str">
        <f>'Operating Cost Categories'!A3</f>
        <v>Insurance</v>
      </c>
      <c r="C202" s="250">
        <f>'Operating Cost Summary'!B171</f>
        <v>0</v>
      </c>
      <c r="D202" s="250">
        <f>'Operating Cost Summary'!C171</f>
        <v>0</v>
      </c>
      <c r="E202" s="250">
        <f>'Operating Cost Summary'!D171</f>
        <v>0</v>
      </c>
      <c r="F202" s="184" t="s">
        <v>122</v>
      </c>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3">
        <f t="shared" si="3"/>
        <v>0</v>
      </c>
    </row>
    <row r="203" spans="1:47" ht="17">
      <c r="A203" s="257"/>
      <c r="B203" s="259"/>
      <c r="C203" s="251"/>
      <c r="D203" s="251"/>
      <c r="E203" s="251"/>
      <c r="F203" s="181" t="s">
        <v>123</v>
      </c>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3">
        <f t="shared" si="3"/>
        <v>0</v>
      </c>
    </row>
    <row r="204" spans="1:47" ht="17">
      <c r="A204" s="257"/>
      <c r="B204" s="260"/>
      <c r="C204" s="252"/>
      <c r="D204" s="252"/>
      <c r="E204" s="252"/>
      <c r="F204" s="184" t="s">
        <v>124</v>
      </c>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3">
        <f t="shared" si="3"/>
        <v>0</v>
      </c>
    </row>
    <row r="205" spans="1:47" ht="17">
      <c r="A205" s="257"/>
      <c r="B205" s="249" t="str">
        <f>'Operating Cost Categories'!A4</f>
        <v>Rent</v>
      </c>
      <c r="C205" s="250">
        <f>'Operating Cost Summary'!B172</f>
        <v>0</v>
      </c>
      <c r="D205" s="250">
        <f>'Operating Cost Summary'!C172</f>
        <v>0</v>
      </c>
      <c r="E205" s="250">
        <f>'Operating Cost Summary'!D172</f>
        <v>0</v>
      </c>
      <c r="F205" s="181" t="s">
        <v>122</v>
      </c>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3">
        <f t="shared" si="3"/>
        <v>0</v>
      </c>
    </row>
    <row r="206" spans="1:47" ht="17">
      <c r="A206" s="257"/>
      <c r="B206" s="249"/>
      <c r="C206" s="251"/>
      <c r="D206" s="251"/>
      <c r="E206" s="251"/>
      <c r="F206" s="184" t="s">
        <v>123</v>
      </c>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3">
        <f t="shared" si="3"/>
        <v>0</v>
      </c>
    </row>
    <row r="207" spans="1:47" ht="17">
      <c r="A207" s="257"/>
      <c r="B207" s="249"/>
      <c r="C207" s="252"/>
      <c r="D207" s="252"/>
      <c r="E207" s="252"/>
      <c r="F207" s="181" t="s">
        <v>124</v>
      </c>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3">
        <f t="shared" si="3"/>
        <v>0</v>
      </c>
    </row>
    <row r="208" spans="1:47" ht="17">
      <c r="A208" s="257"/>
      <c r="B208" s="249" t="str">
        <f>'Operating Cost Categories'!A5</f>
        <v>Utilities</v>
      </c>
      <c r="C208" s="250">
        <f>'Operating Cost Summary'!B173</f>
        <v>0</v>
      </c>
      <c r="D208" s="250">
        <f>'Operating Cost Summary'!C173</f>
        <v>0</v>
      </c>
      <c r="E208" s="250">
        <f>'Operating Cost Summary'!D173</f>
        <v>0</v>
      </c>
      <c r="F208" s="184" t="s">
        <v>122</v>
      </c>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3">
        <f t="shared" si="3"/>
        <v>0</v>
      </c>
    </row>
    <row r="209" spans="1:47" ht="17">
      <c r="A209" s="257"/>
      <c r="B209" s="249"/>
      <c r="C209" s="251"/>
      <c r="D209" s="251"/>
      <c r="E209" s="251"/>
      <c r="F209" s="181" t="s">
        <v>123</v>
      </c>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3">
        <f t="shared" si="3"/>
        <v>0</v>
      </c>
    </row>
    <row r="210" spans="1:47" ht="17">
      <c r="A210" s="257"/>
      <c r="B210" s="249"/>
      <c r="C210" s="252"/>
      <c r="D210" s="252"/>
      <c r="E210" s="252"/>
      <c r="F210" s="184" t="s">
        <v>124</v>
      </c>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3">
        <f t="shared" si="3"/>
        <v>0</v>
      </c>
    </row>
    <row r="211" spans="1:47" ht="17">
      <c r="A211" s="257"/>
      <c r="B211" s="249" t="str">
        <f>'Operating Cost Categories'!A6</f>
        <v>Internet/Phones</v>
      </c>
      <c r="C211" s="250">
        <f>'Operating Cost Summary'!B174</f>
        <v>0</v>
      </c>
      <c r="D211" s="250">
        <f>'Operating Cost Summary'!C174</f>
        <v>0</v>
      </c>
      <c r="E211" s="250">
        <f>'Operating Cost Summary'!D174</f>
        <v>0</v>
      </c>
      <c r="F211" s="181" t="s">
        <v>122</v>
      </c>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3">
        <f t="shared" si="3"/>
        <v>0</v>
      </c>
    </row>
    <row r="212" spans="1:47" ht="17">
      <c r="A212" s="257"/>
      <c r="B212" s="249"/>
      <c r="C212" s="251"/>
      <c r="D212" s="251"/>
      <c r="E212" s="251"/>
      <c r="F212" s="184" t="s">
        <v>123</v>
      </c>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3">
        <f t="shared" si="3"/>
        <v>0</v>
      </c>
    </row>
    <row r="213" spans="1:47" ht="17">
      <c r="A213" s="257"/>
      <c r="B213" s="249"/>
      <c r="C213" s="252"/>
      <c r="D213" s="252"/>
      <c r="E213" s="252"/>
      <c r="F213" s="181" t="s">
        <v>124</v>
      </c>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3">
        <f t="shared" si="3"/>
        <v>0</v>
      </c>
    </row>
    <row r="214" spans="1:47" ht="17">
      <c r="A214" s="257"/>
      <c r="B214" s="249" t="str">
        <f>'Operating Cost Categories'!A7</f>
        <v>Office Supplies</v>
      </c>
      <c r="C214" s="250">
        <f>'Operating Cost Summary'!B175</f>
        <v>0</v>
      </c>
      <c r="D214" s="250">
        <f>'Operating Cost Summary'!C175</f>
        <v>0</v>
      </c>
      <c r="E214" s="250">
        <f>'Operating Cost Summary'!D175</f>
        <v>0</v>
      </c>
      <c r="F214" s="184" t="s">
        <v>122</v>
      </c>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3">
        <f t="shared" si="3"/>
        <v>0</v>
      </c>
    </row>
    <row r="215" spans="1:47" ht="17">
      <c r="A215" s="257"/>
      <c r="B215" s="249"/>
      <c r="C215" s="251"/>
      <c r="D215" s="251"/>
      <c r="E215" s="251"/>
      <c r="F215" s="181" t="s">
        <v>123</v>
      </c>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3">
        <f t="shared" si="3"/>
        <v>0</v>
      </c>
    </row>
    <row r="216" spans="1:47" ht="17">
      <c r="A216" s="257"/>
      <c r="B216" s="249"/>
      <c r="C216" s="252"/>
      <c r="D216" s="252"/>
      <c r="E216" s="252"/>
      <c r="F216" s="184" t="s">
        <v>124</v>
      </c>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3">
        <f t="shared" si="3"/>
        <v>0</v>
      </c>
    </row>
    <row r="217" spans="1:47" ht="17">
      <c r="A217" s="257"/>
      <c r="B217" s="249" t="str">
        <f>'Operating Cost Categories'!A8</f>
        <v>Transportation</v>
      </c>
      <c r="C217" s="250">
        <f>'Operating Cost Summary'!B176</f>
        <v>0</v>
      </c>
      <c r="D217" s="250">
        <f>'Operating Cost Summary'!C176</f>
        <v>0</v>
      </c>
      <c r="E217" s="250">
        <f>'Operating Cost Summary'!D176</f>
        <v>0</v>
      </c>
      <c r="F217" s="181" t="s">
        <v>122</v>
      </c>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c r="AN217" s="182"/>
      <c r="AO217" s="182"/>
      <c r="AP217" s="182"/>
      <c r="AQ217" s="182"/>
      <c r="AR217" s="182"/>
      <c r="AS217" s="182"/>
      <c r="AT217" s="182"/>
      <c r="AU217" s="183">
        <f t="shared" si="3"/>
        <v>0</v>
      </c>
    </row>
    <row r="218" spans="1:47" ht="17">
      <c r="A218" s="257"/>
      <c r="B218" s="249"/>
      <c r="C218" s="251"/>
      <c r="D218" s="251"/>
      <c r="E218" s="251"/>
      <c r="F218" s="184" t="s">
        <v>123</v>
      </c>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3">
        <f t="shared" si="3"/>
        <v>0</v>
      </c>
    </row>
    <row r="219" spans="1:47" ht="17">
      <c r="A219" s="257"/>
      <c r="B219" s="249"/>
      <c r="C219" s="252"/>
      <c r="D219" s="252"/>
      <c r="E219" s="252"/>
      <c r="F219" s="181" t="s">
        <v>124</v>
      </c>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3">
        <f t="shared" si="3"/>
        <v>0</v>
      </c>
    </row>
    <row r="220" spans="1:47" ht="17">
      <c r="A220" s="257"/>
      <c r="B220" s="249" t="str">
        <f>'Operating Cost Categories'!A9</f>
        <v>Consultants/Contracts</v>
      </c>
      <c r="C220" s="250">
        <f>'Operating Cost Summary'!B177</f>
        <v>0</v>
      </c>
      <c r="D220" s="250">
        <f>'Operating Cost Summary'!C177</f>
        <v>0</v>
      </c>
      <c r="E220" s="250">
        <f>'Operating Cost Summary'!D177</f>
        <v>0</v>
      </c>
      <c r="F220" s="184" t="s">
        <v>122</v>
      </c>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3">
        <f t="shared" si="3"/>
        <v>0</v>
      </c>
    </row>
    <row r="221" spans="1:47" ht="17">
      <c r="A221" s="257"/>
      <c r="B221" s="249"/>
      <c r="C221" s="251"/>
      <c r="D221" s="251"/>
      <c r="E221" s="251"/>
      <c r="F221" s="181" t="s">
        <v>123</v>
      </c>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c r="AQ221" s="182"/>
      <c r="AR221" s="182"/>
      <c r="AS221" s="182"/>
      <c r="AT221" s="182"/>
      <c r="AU221" s="183">
        <f t="shared" si="3"/>
        <v>0</v>
      </c>
    </row>
    <row r="222" spans="1:47" ht="17">
      <c r="A222" s="257"/>
      <c r="B222" s="249"/>
      <c r="C222" s="252"/>
      <c r="D222" s="252"/>
      <c r="E222" s="252"/>
      <c r="F222" s="184" t="s">
        <v>124</v>
      </c>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3">
        <f t="shared" si="3"/>
        <v>0</v>
      </c>
    </row>
    <row r="223" spans="1:47" ht="17">
      <c r="A223" s="257"/>
      <c r="B223" s="249" t="str">
        <f>'Operating Cost Categories'!A10</f>
        <v>A</v>
      </c>
      <c r="C223" s="250">
        <f>'Operating Cost Summary'!B178</f>
        <v>0</v>
      </c>
      <c r="D223" s="250">
        <f>'Operating Cost Summary'!C178</f>
        <v>0</v>
      </c>
      <c r="E223" s="250">
        <f>'Operating Cost Summary'!D178</f>
        <v>0</v>
      </c>
      <c r="F223" s="181" t="s">
        <v>122</v>
      </c>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3">
        <f t="shared" si="3"/>
        <v>0</v>
      </c>
    </row>
    <row r="224" spans="1:47" ht="17">
      <c r="A224" s="257"/>
      <c r="B224" s="249"/>
      <c r="C224" s="251"/>
      <c r="D224" s="251"/>
      <c r="E224" s="251"/>
      <c r="F224" s="184" t="s">
        <v>123</v>
      </c>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3">
        <f t="shared" si="3"/>
        <v>0</v>
      </c>
    </row>
    <row r="225" spans="1:47" ht="17">
      <c r="A225" s="257"/>
      <c r="B225" s="249"/>
      <c r="C225" s="252"/>
      <c r="D225" s="252"/>
      <c r="E225" s="252"/>
      <c r="F225" s="181" t="s">
        <v>124</v>
      </c>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3">
        <f t="shared" si="3"/>
        <v>0</v>
      </c>
    </row>
    <row r="226" spans="1:47" ht="17">
      <c r="A226" s="257"/>
      <c r="B226" s="249" t="str">
        <f>'Operating Cost Categories'!A11</f>
        <v>B</v>
      </c>
      <c r="C226" s="250">
        <f>'Operating Cost Summary'!B179</f>
        <v>0</v>
      </c>
      <c r="D226" s="250">
        <f>'Operating Cost Summary'!C179</f>
        <v>0</v>
      </c>
      <c r="E226" s="250">
        <f>'Operating Cost Summary'!D179</f>
        <v>0</v>
      </c>
      <c r="F226" s="184" t="s">
        <v>122</v>
      </c>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3">
        <f t="shared" si="3"/>
        <v>0</v>
      </c>
    </row>
    <row r="227" spans="1:47" ht="17">
      <c r="A227" s="257"/>
      <c r="B227" s="249"/>
      <c r="C227" s="251"/>
      <c r="D227" s="251"/>
      <c r="E227" s="251"/>
      <c r="F227" s="181" t="s">
        <v>123</v>
      </c>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c r="AN227" s="182"/>
      <c r="AO227" s="182"/>
      <c r="AP227" s="182"/>
      <c r="AQ227" s="182"/>
      <c r="AR227" s="182"/>
      <c r="AS227" s="182"/>
      <c r="AT227" s="182"/>
      <c r="AU227" s="183">
        <f t="shared" si="3"/>
        <v>0</v>
      </c>
    </row>
    <row r="228" spans="1:47" ht="17">
      <c r="A228" s="257"/>
      <c r="B228" s="249"/>
      <c r="C228" s="252"/>
      <c r="D228" s="252"/>
      <c r="E228" s="252"/>
      <c r="F228" s="184" t="s">
        <v>124</v>
      </c>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3">
        <f t="shared" si="3"/>
        <v>0</v>
      </c>
    </row>
    <row r="229" spans="1:47" ht="17">
      <c r="A229" s="257"/>
      <c r="B229" s="249" t="str">
        <f>'Operating Cost Categories'!A12</f>
        <v>C</v>
      </c>
      <c r="C229" s="250">
        <f>'Operating Cost Summary'!B180</f>
        <v>0</v>
      </c>
      <c r="D229" s="250">
        <f>'Operating Cost Summary'!C180</f>
        <v>0</v>
      </c>
      <c r="E229" s="250">
        <f>'Operating Cost Summary'!D180</f>
        <v>0</v>
      </c>
      <c r="F229" s="181" t="s">
        <v>122</v>
      </c>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c r="AN229" s="182"/>
      <c r="AO229" s="182"/>
      <c r="AP229" s="182"/>
      <c r="AQ229" s="182"/>
      <c r="AR229" s="182"/>
      <c r="AS229" s="182"/>
      <c r="AT229" s="182"/>
      <c r="AU229" s="183">
        <f t="shared" si="3"/>
        <v>0</v>
      </c>
    </row>
    <row r="230" spans="1:47" ht="17">
      <c r="A230" s="257"/>
      <c r="B230" s="249"/>
      <c r="C230" s="251"/>
      <c r="D230" s="251"/>
      <c r="E230" s="251"/>
      <c r="F230" s="184" t="s">
        <v>123</v>
      </c>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3">
        <f t="shared" si="3"/>
        <v>0</v>
      </c>
    </row>
    <row r="231" spans="1:47" ht="17">
      <c r="A231" s="257"/>
      <c r="B231" s="249"/>
      <c r="C231" s="252"/>
      <c r="D231" s="252"/>
      <c r="E231" s="252"/>
      <c r="F231" s="181" t="s">
        <v>124</v>
      </c>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3">
        <f t="shared" si="3"/>
        <v>0</v>
      </c>
    </row>
    <row r="232" spans="1:47" ht="17">
      <c r="A232" s="257"/>
      <c r="B232" s="249" t="str">
        <f>'Operating Cost Categories'!A13</f>
        <v>D</v>
      </c>
      <c r="C232" s="250">
        <f>'Operating Cost Summary'!B181</f>
        <v>0</v>
      </c>
      <c r="D232" s="250">
        <f>'Operating Cost Summary'!C181</f>
        <v>0</v>
      </c>
      <c r="E232" s="250">
        <f>'Operating Cost Summary'!D181</f>
        <v>0</v>
      </c>
      <c r="F232" s="184" t="s">
        <v>122</v>
      </c>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3">
        <f t="shared" si="3"/>
        <v>0</v>
      </c>
    </row>
    <row r="233" spans="1:47" ht="17">
      <c r="A233" s="257"/>
      <c r="B233" s="249"/>
      <c r="C233" s="251"/>
      <c r="D233" s="251"/>
      <c r="E233" s="251"/>
      <c r="F233" s="181" t="s">
        <v>123</v>
      </c>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c r="AN233" s="182"/>
      <c r="AO233" s="182"/>
      <c r="AP233" s="182"/>
      <c r="AQ233" s="182"/>
      <c r="AR233" s="182"/>
      <c r="AS233" s="182"/>
      <c r="AT233" s="182"/>
      <c r="AU233" s="183">
        <f t="shared" si="3"/>
        <v>0</v>
      </c>
    </row>
    <row r="234" spans="1:47" ht="17">
      <c r="A234" s="257"/>
      <c r="B234" s="249"/>
      <c r="C234" s="252"/>
      <c r="D234" s="252"/>
      <c r="E234" s="252"/>
      <c r="F234" s="184" t="s">
        <v>124</v>
      </c>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3">
        <f t="shared" si="3"/>
        <v>0</v>
      </c>
    </row>
    <row r="235" spans="1:47" ht="17">
      <c r="A235" s="257"/>
      <c r="B235" s="249" t="str">
        <f>'Operating Cost Categories'!A14</f>
        <v>E</v>
      </c>
      <c r="C235" s="250">
        <f>'Operating Cost Summary'!B182</f>
        <v>0</v>
      </c>
      <c r="D235" s="250">
        <f>'Operating Cost Summary'!C182</f>
        <v>0</v>
      </c>
      <c r="E235" s="250">
        <f>'Operating Cost Summary'!D182</f>
        <v>0</v>
      </c>
      <c r="F235" s="181" t="s">
        <v>122</v>
      </c>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c r="AN235" s="182"/>
      <c r="AO235" s="182"/>
      <c r="AP235" s="182"/>
      <c r="AQ235" s="182"/>
      <c r="AR235" s="182"/>
      <c r="AS235" s="182"/>
      <c r="AT235" s="182"/>
      <c r="AU235" s="183">
        <f t="shared" si="3"/>
        <v>0</v>
      </c>
    </row>
    <row r="236" spans="1:47" ht="17">
      <c r="A236" s="257"/>
      <c r="B236" s="249"/>
      <c r="C236" s="251"/>
      <c r="D236" s="251"/>
      <c r="E236" s="251"/>
      <c r="F236" s="184" t="s">
        <v>123</v>
      </c>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c r="AO236" s="186"/>
      <c r="AP236" s="186"/>
      <c r="AQ236" s="186"/>
      <c r="AR236" s="186"/>
      <c r="AS236" s="186"/>
      <c r="AT236" s="186"/>
      <c r="AU236" s="183">
        <f t="shared" si="3"/>
        <v>0</v>
      </c>
    </row>
    <row r="237" spans="1:47" ht="17">
      <c r="A237" s="257"/>
      <c r="B237" s="249"/>
      <c r="C237" s="252"/>
      <c r="D237" s="252"/>
      <c r="E237" s="252"/>
      <c r="F237" s="181" t="s">
        <v>124</v>
      </c>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3">
        <f t="shared" si="3"/>
        <v>0</v>
      </c>
    </row>
    <row r="239" spans="1:47" ht="19">
      <c r="A239" s="261" t="s">
        <v>132</v>
      </c>
      <c r="B239" s="263" t="s">
        <v>120</v>
      </c>
      <c r="C239" s="264" t="s">
        <v>27</v>
      </c>
      <c r="D239" s="264" t="s">
        <v>28</v>
      </c>
      <c r="E239" s="264" t="s">
        <v>29</v>
      </c>
      <c r="F239" s="253" t="s">
        <v>26</v>
      </c>
      <c r="G239" s="254" t="s">
        <v>2</v>
      </c>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5"/>
      <c r="AO239" s="255"/>
      <c r="AP239" s="255"/>
      <c r="AQ239" s="255"/>
      <c r="AR239" s="255"/>
      <c r="AS239" s="255"/>
      <c r="AT239" s="255"/>
      <c r="AU239" s="256" t="s">
        <v>0</v>
      </c>
    </row>
    <row r="240" spans="1:47" ht="18">
      <c r="A240" s="262"/>
      <c r="B240" s="263"/>
      <c r="C240" s="265"/>
      <c r="D240" s="265"/>
      <c r="E240" s="265"/>
      <c r="F240" s="253"/>
      <c r="G240" s="180" t="str">
        <f>'Initiative Basics'!C3</f>
        <v>A</v>
      </c>
      <c r="H240" s="180" t="str">
        <f>'Initiative Basics'!C4</f>
        <v>B</v>
      </c>
      <c r="I240" s="180" t="str">
        <f>'Initiative Basics'!C5</f>
        <v>C</v>
      </c>
      <c r="J240" s="180" t="str">
        <f>'Initiative Basics'!C6</f>
        <v>D</v>
      </c>
      <c r="K240" s="180" t="str">
        <f>'Initiative Basics'!C7</f>
        <v>E</v>
      </c>
      <c r="L240" s="180" t="str">
        <f>'Initiative Basics'!C8</f>
        <v>F</v>
      </c>
      <c r="M240" s="180" t="str">
        <f>'Initiative Basics'!C9</f>
        <v>G</v>
      </c>
      <c r="N240" s="180" t="str">
        <f>'Initiative Basics'!C10</f>
        <v>H</v>
      </c>
      <c r="O240" s="180" t="str">
        <f>'Initiative Basics'!C11</f>
        <v>I</v>
      </c>
      <c r="P240" s="180" t="str">
        <f>'Initiative Basics'!C12</f>
        <v>J</v>
      </c>
      <c r="Q240" s="180" t="str">
        <f>'Initiative Basics'!C13</f>
        <v>K</v>
      </c>
      <c r="R240" s="180" t="str">
        <f>'Initiative Basics'!C14</f>
        <v>L</v>
      </c>
      <c r="S240" s="180" t="str">
        <f>'Initiative Basics'!C15</f>
        <v>M</v>
      </c>
      <c r="T240" s="180" t="str">
        <f>'Initiative Basics'!C16</f>
        <v>N</v>
      </c>
      <c r="U240" s="180" t="str">
        <f>'Initiative Basics'!C17</f>
        <v>O</v>
      </c>
      <c r="V240" s="180" t="str">
        <f>'Initiative Basics'!C18</f>
        <v>P</v>
      </c>
      <c r="W240" s="180" t="str">
        <f>'Initiative Basics'!C19</f>
        <v>Q</v>
      </c>
      <c r="X240" s="180" t="str">
        <f>'Initiative Basics'!C20</f>
        <v>R</v>
      </c>
      <c r="Y240" s="180" t="str">
        <f>'Initiative Basics'!C21</f>
        <v>S</v>
      </c>
      <c r="Z240" s="180" t="str">
        <f>'Initiative Basics'!C22</f>
        <v>T</v>
      </c>
      <c r="AA240" s="180" t="str">
        <f>'Initiative Basics'!C23</f>
        <v>U</v>
      </c>
      <c r="AB240" s="180" t="str">
        <f>'Initiative Basics'!C24</f>
        <v>V</v>
      </c>
      <c r="AC240" s="180" t="str">
        <f>'Initiative Basics'!C25</f>
        <v>W</v>
      </c>
      <c r="AD240" s="180" t="str">
        <f>'Initiative Basics'!C26</f>
        <v>X</v>
      </c>
      <c r="AE240" s="180" t="str">
        <f>'Initiative Basics'!C27</f>
        <v>Y</v>
      </c>
      <c r="AF240" s="180" t="str">
        <f>'Initiative Basics'!C28</f>
        <v>Z</v>
      </c>
      <c r="AG240" s="180">
        <f>'Initiative Basics'!C29</f>
        <v>0</v>
      </c>
      <c r="AH240" s="180">
        <f>'Initiative Basics'!C30</f>
        <v>0</v>
      </c>
      <c r="AI240" s="180">
        <f>'Initiative Basics'!C31</f>
        <v>0</v>
      </c>
      <c r="AJ240" s="180">
        <f>'Initiative Basics'!C32</f>
        <v>0</v>
      </c>
      <c r="AK240" s="180">
        <f>'Initiative Basics'!C33</f>
        <v>0</v>
      </c>
      <c r="AL240" s="180">
        <f>'Initiative Basics'!C34</f>
        <v>0</v>
      </c>
      <c r="AM240" s="180">
        <f>'Initiative Basics'!C35</f>
        <v>0</v>
      </c>
      <c r="AN240" s="180">
        <f>'Initiative Basics'!C36</f>
        <v>0</v>
      </c>
      <c r="AO240" s="180">
        <f>'Initiative Basics'!C37</f>
        <v>0</v>
      </c>
      <c r="AP240" s="180">
        <f>'Initiative Basics'!C38</f>
        <v>0</v>
      </c>
      <c r="AQ240" s="180">
        <f>'Initiative Basics'!C39</f>
        <v>0</v>
      </c>
      <c r="AR240" s="180">
        <f>'Initiative Basics'!C40</f>
        <v>0</v>
      </c>
      <c r="AS240" s="180">
        <f>'Initiative Basics'!C41</f>
        <v>0</v>
      </c>
      <c r="AT240" s="180">
        <f>'Initiative Basics'!C42</f>
        <v>0</v>
      </c>
      <c r="AU240" s="256"/>
    </row>
    <row r="241" spans="1:47" ht="17">
      <c r="A241" s="257" t="str">
        <f>'Initiative Basics'!A8</f>
        <v>F</v>
      </c>
      <c r="B241" s="258" t="str">
        <f>'Operating Cost Categories'!A2</f>
        <v>Staff</v>
      </c>
      <c r="C241" s="250">
        <f>'Operating Cost Summary'!B212</f>
        <v>0</v>
      </c>
      <c r="D241" s="250">
        <f>'Operating Cost Summary'!C212</f>
        <v>0</v>
      </c>
      <c r="E241" s="250">
        <f>'Operating Cost Summary'!D212</f>
        <v>0</v>
      </c>
      <c r="F241" s="181" t="s">
        <v>122</v>
      </c>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c r="AN241" s="182"/>
      <c r="AO241" s="182"/>
      <c r="AP241" s="182"/>
      <c r="AQ241" s="182"/>
      <c r="AR241" s="182"/>
      <c r="AS241" s="182"/>
      <c r="AT241" s="182"/>
      <c r="AU241" s="183">
        <f>SUM(G241:AT241)</f>
        <v>0</v>
      </c>
    </row>
    <row r="242" spans="1:47" ht="17">
      <c r="A242" s="257"/>
      <c r="B242" s="259"/>
      <c r="C242" s="251"/>
      <c r="D242" s="251"/>
      <c r="E242" s="251"/>
      <c r="F242" s="184" t="s">
        <v>123</v>
      </c>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3">
        <f t="shared" ref="AU242:AU279" si="4">SUM(G242:AT242)</f>
        <v>0</v>
      </c>
    </row>
    <row r="243" spans="1:47" ht="17">
      <c r="A243" s="257"/>
      <c r="B243" s="260"/>
      <c r="C243" s="252"/>
      <c r="D243" s="252"/>
      <c r="E243" s="252"/>
      <c r="F243" s="181" t="s">
        <v>124</v>
      </c>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c r="AN243" s="182"/>
      <c r="AO243" s="182"/>
      <c r="AP243" s="182"/>
      <c r="AQ243" s="182"/>
      <c r="AR243" s="182"/>
      <c r="AS243" s="182"/>
      <c r="AT243" s="182"/>
      <c r="AU243" s="183">
        <f t="shared" si="4"/>
        <v>0</v>
      </c>
    </row>
    <row r="244" spans="1:47" ht="17">
      <c r="A244" s="257"/>
      <c r="B244" s="258" t="str">
        <f>'Operating Cost Categories'!A3</f>
        <v>Insurance</v>
      </c>
      <c r="C244" s="250">
        <f>'Operating Cost Summary'!B213</f>
        <v>0</v>
      </c>
      <c r="D244" s="250">
        <f>'Operating Cost Summary'!C213</f>
        <v>0</v>
      </c>
      <c r="E244" s="250">
        <f>'Operating Cost Summary'!D213</f>
        <v>0</v>
      </c>
      <c r="F244" s="184" t="s">
        <v>122</v>
      </c>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3">
        <f t="shared" si="4"/>
        <v>0</v>
      </c>
    </row>
    <row r="245" spans="1:47" ht="17">
      <c r="A245" s="257"/>
      <c r="B245" s="259"/>
      <c r="C245" s="251"/>
      <c r="D245" s="251"/>
      <c r="E245" s="251"/>
      <c r="F245" s="181" t="s">
        <v>123</v>
      </c>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c r="AN245" s="182"/>
      <c r="AO245" s="182"/>
      <c r="AP245" s="182"/>
      <c r="AQ245" s="182"/>
      <c r="AR245" s="182"/>
      <c r="AS245" s="182"/>
      <c r="AT245" s="182"/>
      <c r="AU245" s="183">
        <f t="shared" si="4"/>
        <v>0</v>
      </c>
    </row>
    <row r="246" spans="1:47" ht="17">
      <c r="A246" s="257"/>
      <c r="B246" s="260"/>
      <c r="C246" s="252"/>
      <c r="D246" s="252"/>
      <c r="E246" s="252"/>
      <c r="F246" s="184" t="s">
        <v>124</v>
      </c>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3">
        <f t="shared" si="4"/>
        <v>0</v>
      </c>
    </row>
    <row r="247" spans="1:47" ht="17">
      <c r="A247" s="257"/>
      <c r="B247" s="249" t="str">
        <f>'Operating Cost Categories'!A4</f>
        <v>Rent</v>
      </c>
      <c r="C247" s="250">
        <f>'Operating Cost Summary'!B214</f>
        <v>0</v>
      </c>
      <c r="D247" s="250">
        <f>'Operating Cost Summary'!C214</f>
        <v>0</v>
      </c>
      <c r="E247" s="250">
        <f>'Operating Cost Summary'!D214</f>
        <v>0</v>
      </c>
      <c r="F247" s="181" t="s">
        <v>122</v>
      </c>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3">
        <f t="shared" si="4"/>
        <v>0</v>
      </c>
    </row>
    <row r="248" spans="1:47" ht="17">
      <c r="A248" s="257"/>
      <c r="B248" s="249"/>
      <c r="C248" s="251"/>
      <c r="D248" s="251"/>
      <c r="E248" s="251"/>
      <c r="F248" s="184" t="s">
        <v>123</v>
      </c>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3">
        <f t="shared" si="4"/>
        <v>0</v>
      </c>
    </row>
    <row r="249" spans="1:47" ht="17">
      <c r="A249" s="257"/>
      <c r="B249" s="249"/>
      <c r="C249" s="252"/>
      <c r="D249" s="252"/>
      <c r="E249" s="252"/>
      <c r="F249" s="181" t="s">
        <v>124</v>
      </c>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82"/>
      <c r="AU249" s="183">
        <f t="shared" si="4"/>
        <v>0</v>
      </c>
    </row>
    <row r="250" spans="1:47" ht="17">
      <c r="A250" s="257"/>
      <c r="B250" s="249" t="str">
        <f>'Operating Cost Categories'!A5</f>
        <v>Utilities</v>
      </c>
      <c r="C250" s="250">
        <f>'Operating Cost Summary'!B215</f>
        <v>0</v>
      </c>
      <c r="D250" s="250">
        <f>'Operating Cost Summary'!C215</f>
        <v>0</v>
      </c>
      <c r="E250" s="250">
        <f>'Operating Cost Summary'!D215</f>
        <v>0</v>
      </c>
      <c r="F250" s="184" t="s">
        <v>122</v>
      </c>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3">
        <f t="shared" si="4"/>
        <v>0</v>
      </c>
    </row>
    <row r="251" spans="1:47" ht="17">
      <c r="A251" s="257"/>
      <c r="B251" s="249"/>
      <c r="C251" s="251"/>
      <c r="D251" s="251"/>
      <c r="E251" s="251"/>
      <c r="F251" s="181" t="s">
        <v>123</v>
      </c>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3">
        <f t="shared" si="4"/>
        <v>0</v>
      </c>
    </row>
    <row r="252" spans="1:47" ht="17">
      <c r="A252" s="257"/>
      <c r="B252" s="249"/>
      <c r="C252" s="252"/>
      <c r="D252" s="252"/>
      <c r="E252" s="252"/>
      <c r="F252" s="184" t="s">
        <v>124</v>
      </c>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3">
        <f t="shared" si="4"/>
        <v>0</v>
      </c>
    </row>
    <row r="253" spans="1:47" ht="17">
      <c r="A253" s="257"/>
      <c r="B253" s="249" t="str">
        <f>'Operating Cost Categories'!A6</f>
        <v>Internet/Phones</v>
      </c>
      <c r="C253" s="250">
        <f>'Operating Cost Summary'!B216</f>
        <v>0</v>
      </c>
      <c r="D253" s="250">
        <f>'Operating Cost Summary'!C216</f>
        <v>0</v>
      </c>
      <c r="E253" s="250">
        <f>'Operating Cost Summary'!D216</f>
        <v>0</v>
      </c>
      <c r="F253" s="181" t="s">
        <v>122</v>
      </c>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c r="AN253" s="182"/>
      <c r="AO253" s="182"/>
      <c r="AP253" s="182"/>
      <c r="AQ253" s="182"/>
      <c r="AR253" s="182"/>
      <c r="AS253" s="182"/>
      <c r="AT253" s="182"/>
      <c r="AU253" s="183">
        <f t="shared" si="4"/>
        <v>0</v>
      </c>
    </row>
    <row r="254" spans="1:47" ht="17">
      <c r="A254" s="257"/>
      <c r="B254" s="249"/>
      <c r="C254" s="251"/>
      <c r="D254" s="251"/>
      <c r="E254" s="251"/>
      <c r="F254" s="184" t="s">
        <v>123</v>
      </c>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3">
        <f t="shared" si="4"/>
        <v>0</v>
      </c>
    </row>
    <row r="255" spans="1:47" ht="17">
      <c r="A255" s="257"/>
      <c r="B255" s="249"/>
      <c r="C255" s="252"/>
      <c r="D255" s="252"/>
      <c r="E255" s="252"/>
      <c r="F255" s="181" t="s">
        <v>124</v>
      </c>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2"/>
      <c r="AL255" s="182"/>
      <c r="AM255" s="182"/>
      <c r="AN255" s="182"/>
      <c r="AO255" s="182"/>
      <c r="AP255" s="182"/>
      <c r="AQ255" s="182"/>
      <c r="AR255" s="182"/>
      <c r="AS255" s="182"/>
      <c r="AT255" s="182"/>
      <c r="AU255" s="183">
        <f t="shared" si="4"/>
        <v>0</v>
      </c>
    </row>
    <row r="256" spans="1:47" ht="17">
      <c r="A256" s="257"/>
      <c r="B256" s="249" t="str">
        <f>'Operating Cost Categories'!A7</f>
        <v>Office Supplies</v>
      </c>
      <c r="C256" s="250">
        <f>'Operating Cost Summary'!B217</f>
        <v>0</v>
      </c>
      <c r="D256" s="250">
        <f>'Operating Cost Summary'!C217</f>
        <v>0</v>
      </c>
      <c r="E256" s="250">
        <f>'Operating Cost Summary'!D217</f>
        <v>0</v>
      </c>
      <c r="F256" s="184" t="s">
        <v>122</v>
      </c>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3">
        <f t="shared" si="4"/>
        <v>0</v>
      </c>
    </row>
    <row r="257" spans="1:47" ht="17">
      <c r="A257" s="257"/>
      <c r="B257" s="249"/>
      <c r="C257" s="251"/>
      <c r="D257" s="251"/>
      <c r="E257" s="251"/>
      <c r="F257" s="181" t="s">
        <v>123</v>
      </c>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c r="AN257" s="182"/>
      <c r="AO257" s="182"/>
      <c r="AP257" s="182"/>
      <c r="AQ257" s="182"/>
      <c r="AR257" s="182"/>
      <c r="AS257" s="182"/>
      <c r="AT257" s="182"/>
      <c r="AU257" s="183">
        <f t="shared" si="4"/>
        <v>0</v>
      </c>
    </row>
    <row r="258" spans="1:47" ht="17">
      <c r="A258" s="257"/>
      <c r="B258" s="249"/>
      <c r="C258" s="252"/>
      <c r="D258" s="252"/>
      <c r="E258" s="252"/>
      <c r="F258" s="184" t="s">
        <v>124</v>
      </c>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3">
        <f t="shared" si="4"/>
        <v>0</v>
      </c>
    </row>
    <row r="259" spans="1:47" ht="17">
      <c r="A259" s="257"/>
      <c r="B259" s="249" t="str">
        <f>'Operating Cost Categories'!A8</f>
        <v>Transportation</v>
      </c>
      <c r="C259" s="250">
        <f>'Operating Cost Summary'!B218</f>
        <v>0</v>
      </c>
      <c r="D259" s="250">
        <f>'Operating Cost Summary'!C218</f>
        <v>0</v>
      </c>
      <c r="E259" s="250">
        <f>'Operating Cost Summary'!D218</f>
        <v>0</v>
      </c>
      <c r="F259" s="181" t="s">
        <v>122</v>
      </c>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c r="AK259" s="182"/>
      <c r="AL259" s="182"/>
      <c r="AM259" s="182"/>
      <c r="AN259" s="182"/>
      <c r="AO259" s="182"/>
      <c r="AP259" s="182"/>
      <c r="AQ259" s="182"/>
      <c r="AR259" s="182"/>
      <c r="AS259" s="182"/>
      <c r="AT259" s="182"/>
      <c r="AU259" s="183">
        <f t="shared" si="4"/>
        <v>0</v>
      </c>
    </row>
    <row r="260" spans="1:47" ht="17">
      <c r="A260" s="257"/>
      <c r="B260" s="249"/>
      <c r="C260" s="251"/>
      <c r="D260" s="251"/>
      <c r="E260" s="251"/>
      <c r="F260" s="184" t="s">
        <v>123</v>
      </c>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3">
        <f t="shared" si="4"/>
        <v>0</v>
      </c>
    </row>
    <row r="261" spans="1:47" ht="17">
      <c r="A261" s="257"/>
      <c r="B261" s="249"/>
      <c r="C261" s="252"/>
      <c r="D261" s="252"/>
      <c r="E261" s="252"/>
      <c r="F261" s="181" t="s">
        <v>124</v>
      </c>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c r="AK261" s="182"/>
      <c r="AL261" s="182"/>
      <c r="AM261" s="182"/>
      <c r="AN261" s="182"/>
      <c r="AO261" s="182"/>
      <c r="AP261" s="182"/>
      <c r="AQ261" s="182"/>
      <c r="AR261" s="182"/>
      <c r="AS261" s="182"/>
      <c r="AT261" s="182"/>
      <c r="AU261" s="183">
        <f t="shared" si="4"/>
        <v>0</v>
      </c>
    </row>
    <row r="262" spans="1:47" ht="17">
      <c r="A262" s="257"/>
      <c r="B262" s="249" t="str">
        <f>'Operating Cost Categories'!A9</f>
        <v>Consultants/Contracts</v>
      </c>
      <c r="C262" s="250">
        <f>'Operating Cost Summary'!B219</f>
        <v>0</v>
      </c>
      <c r="D262" s="250">
        <f>'Operating Cost Summary'!C219</f>
        <v>0</v>
      </c>
      <c r="E262" s="250">
        <f>'Operating Cost Summary'!D219</f>
        <v>0</v>
      </c>
      <c r="F262" s="184" t="s">
        <v>122</v>
      </c>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3">
        <f t="shared" si="4"/>
        <v>0</v>
      </c>
    </row>
    <row r="263" spans="1:47" ht="17">
      <c r="A263" s="257"/>
      <c r="B263" s="249"/>
      <c r="C263" s="251"/>
      <c r="D263" s="251"/>
      <c r="E263" s="251"/>
      <c r="F263" s="181" t="s">
        <v>123</v>
      </c>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c r="AN263" s="182"/>
      <c r="AO263" s="182"/>
      <c r="AP263" s="182"/>
      <c r="AQ263" s="182"/>
      <c r="AR263" s="182"/>
      <c r="AS263" s="182"/>
      <c r="AT263" s="182"/>
      <c r="AU263" s="183">
        <f t="shared" si="4"/>
        <v>0</v>
      </c>
    </row>
    <row r="264" spans="1:47" ht="17">
      <c r="A264" s="257"/>
      <c r="B264" s="249"/>
      <c r="C264" s="252"/>
      <c r="D264" s="252"/>
      <c r="E264" s="252"/>
      <c r="F264" s="184" t="s">
        <v>124</v>
      </c>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3">
        <f t="shared" si="4"/>
        <v>0</v>
      </c>
    </row>
    <row r="265" spans="1:47" ht="17">
      <c r="A265" s="257"/>
      <c r="B265" s="249" t="str">
        <f>'Operating Cost Categories'!A10</f>
        <v>A</v>
      </c>
      <c r="C265" s="250">
        <f>'Operating Cost Summary'!B220</f>
        <v>0</v>
      </c>
      <c r="D265" s="250">
        <f>'Operating Cost Summary'!C220</f>
        <v>0</v>
      </c>
      <c r="E265" s="250">
        <f>'Operating Cost Summary'!D220</f>
        <v>0</v>
      </c>
      <c r="F265" s="181" t="s">
        <v>122</v>
      </c>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c r="AN265" s="182"/>
      <c r="AO265" s="182"/>
      <c r="AP265" s="182"/>
      <c r="AQ265" s="182"/>
      <c r="AR265" s="182"/>
      <c r="AS265" s="182"/>
      <c r="AT265" s="182"/>
      <c r="AU265" s="183">
        <f t="shared" si="4"/>
        <v>0</v>
      </c>
    </row>
    <row r="266" spans="1:47" ht="17">
      <c r="A266" s="257"/>
      <c r="B266" s="249"/>
      <c r="C266" s="251"/>
      <c r="D266" s="251"/>
      <c r="E266" s="251"/>
      <c r="F266" s="184" t="s">
        <v>123</v>
      </c>
      <c r="G266" s="185"/>
      <c r="H266" s="185"/>
      <c r="I266" s="185"/>
      <c r="J266" s="185"/>
      <c r="K266" s="185"/>
      <c r="L266" s="185"/>
      <c r="M266" s="185"/>
      <c r="N266" s="185"/>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3">
        <f t="shared" si="4"/>
        <v>0</v>
      </c>
    </row>
    <row r="267" spans="1:47" ht="17">
      <c r="A267" s="257"/>
      <c r="B267" s="249"/>
      <c r="C267" s="252"/>
      <c r="D267" s="252"/>
      <c r="E267" s="252"/>
      <c r="F267" s="181" t="s">
        <v>124</v>
      </c>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3">
        <f t="shared" si="4"/>
        <v>0</v>
      </c>
    </row>
    <row r="268" spans="1:47" ht="17">
      <c r="A268" s="257"/>
      <c r="B268" s="249" t="str">
        <f>'Operating Cost Categories'!A11</f>
        <v>B</v>
      </c>
      <c r="C268" s="250">
        <f>'Operating Cost Summary'!B221</f>
        <v>0</v>
      </c>
      <c r="D268" s="250">
        <f>'Operating Cost Summary'!C221</f>
        <v>0</v>
      </c>
      <c r="E268" s="250">
        <f>'Operating Cost Summary'!D221</f>
        <v>0</v>
      </c>
      <c r="F268" s="184" t="s">
        <v>122</v>
      </c>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3">
        <f t="shared" si="4"/>
        <v>0</v>
      </c>
    </row>
    <row r="269" spans="1:47" ht="17">
      <c r="A269" s="257"/>
      <c r="B269" s="249"/>
      <c r="C269" s="251"/>
      <c r="D269" s="251"/>
      <c r="E269" s="251"/>
      <c r="F269" s="181" t="s">
        <v>123</v>
      </c>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c r="AN269" s="182"/>
      <c r="AO269" s="182"/>
      <c r="AP269" s="182"/>
      <c r="AQ269" s="182"/>
      <c r="AR269" s="182"/>
      <c r="AS269" s="182"/>
      <c r="AT269" s="182"/>
      <c r="AU269" s="183">
        <f t="shared" si="4"/>
        <v>0</v>
      </c>
    </row>
    <row r="270" spans="1:47" ht="17">
      <c r="A270" s="257"/>
      <c r="B270" s="249"/>
      <c r="C270" s="252"/>
      <c r="D270" s="252"/>
      <c r="E270" s="252"/>
      <c r="F270" s="184" t="s">
        <v>124</v>
      </c>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3">
        <f t="shared" si="4"/>
        <v>0</v>
      </c>
    </row>
    <row r="271" spans="1:47" ht="17">
      <c r="A271" s="257"/>
      <c r="B271" s="249" t="str">
        <f>'Operating Cost Categories'!A12</f>
        <v>C</v>
      </c>
      <c r="C271" s="250">
        <f>'Operating Cost Summary'!B222</f>
        <v>0</v>
      </c>
      <c r="D271" s="250">
        <f>'Operating Cost Summary'!C222</f>
        <v>0</v>
      </c>
      <c r="E271" s="250">
        <f>'Operating Cost Summary'!D222</f>
        <v>0</v>
      </c>
      <c r="F271" s="181" t="s">
        <v>122</v>
      </c>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3">
        <f t="shared" si="4"/>
        <v>0</v>
      </c>
    </row>
    <row r="272" spans="1:47" ht="17">
      <c r="A272" s="257"/>
      <c r="B272" s="249"/>
      <c r="C272" s="251"/>
      <c r="D272" s="251"/>
      <c r="E272" s="251"/>
      <c r="F272" s="184" t="s">
        <v>123</v>
      </c>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3">
        <f t="shared" si="4"/>
        <v>0</v>
      </c>
    </row>
    <row r="273" spans="1:47" ht="17">
      <c r="A273" s="257"/>
      <c r="B273" s="249"/>
      <c r="C273" s="252"/>
      <c r="D273" s="252"/>
      <c r="E273" s="252"/>
      <c r="F273" s="181" t="s">
        <v>124</v>
      </c>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3">
        <f t="shared" si="4"/>
        <v>0</v>
      </c>
    </row>
    <row r="274" spans="1:47" ht="17">
      <c r="A274" s="257"/>
      <c r="B274" s="249" t="str">
        <f>'Operating Cost Categories'!A13</f>
        <v>D</v>
      </c>
      <c r="C274" s="250">
        <f>'Operating Cost Summary'!B223</f>
        <v>0</v>
      </c>
      <c r="D274" s="250">
        <f>'Operating Cost Summary'!C223</f>
        <v>0</v>
      </c>
      <c r="E274" s="250">
        <f>'Operating Cost Summary'!D223</f>
        <v>0</v>
      </c>
      <c r="F274" s="184" t="s">
        <v>122</v>
      </c>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3">
        <f t="shared" si="4"/>
        <v>0</v>
      </c>
    </row>
    <row r="275" spans="1:47" ht="17">
      <c r="A275" s="257"/>
      <c r="B275" s="249"/>
      <c r="C275" s="251"/>
      <c r="D275" s="251"/>
      <c r="E275" s="251"/>
      <c r="F275" s="181" t="s">
        <v>123</v>
      </c>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3">
        <f t="shared" si="4"/>
        <v>0</v>
      </c>
    </row>
    <row r="276" spans="1:47" ht="17">
      <c r="A276" s="257"/>
      <c r="B276" s="249"/>
      <c r="C276" s="252"/>
      <c r="D276" s="252"/>
      <c r="E276" s="252"/>
      <c r="F276" s="184" t="s">
        <v>124</v>
      </c>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3">
        <f t="shared" si="4"/>
        <v>0</v>
      </c>
    </row>
    <row r="277" spans="1:47" ht="17">
      <c r="A277" s="257"/>
      <c r="B277" s="249" t="str">
        <f>'Operating Cost Categories'!A14</f>
        <v>E</v>
      </c>
      <c r="C277" s="250">
        <f>'Operating Cost Summary'!B224</f>
        <v>0</v>
      </c>
      <c r="D277" s="250">
        <f>'Operating Cost Summary'!C224</f>
        <v>0</v>
      </c>
      <c r="E277" s="250">
        <f>'Operating Cost Summary'!D224</f>
        <v>0</v>
      </c>
      <c r="F277" s="181" t="s">
        <v>122</v>
      </c>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3">
        <f t="shared" si="4"/>
        <v>0</v>
      </c>
    </row>
    <row r="278" spans="1:47" ht="17">
      <c r="A278" s="257"/>
      <c r="B278" s="249"/>
      <c r="C278" s="251"/>
      <c r="D278" s="251"/>
      <c r="E278" s="251"/>
      <c r="F278" s="184" t="s">
        <v>123</v>
      </c>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6"/>
      <c r="AL278" s="186"/>
      <c r="AM278" s="186"/>
      <c r="AN278" s="186"/>
      <c r="AO278" s="186"/>
      <c r="AP278" s="186"/>
      <c r="AQ278" s="186"/>
      <c r="AR278" s="186"/>
      <c r="AS278" s="186"/>
      <c r="AT278" s="186"/>
      <c r="AU278" s="183">
        <f t="shared" si="4"/>
        <v>0</v>
      </c>
    </row>
    <row r="279" spans="1:47" ht="17">
      <c r="A279" s="257"/>
      <c r="B279" s="249"/>
      <c r="C279" s="252"/>
      <c r="D279" s="252"/>
      <c r="E279" s="252"/>
      <c r="F279" s="181" t="s">
        <v>124</v>
      </c>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187"/>
      <c r="AJ279" s="187"/>
      <c r="AK279" s="187"/>
      <c r="AL279" s="187"/>
      <c r="AM279" s="187"/>
      <c r="AN279" s="187"/>
      <c r="AO279" s="187"/>
      <c r="AP279" s="187"/>
      <c r="AQ279" s="187"/>
      <c r="AR279" s="187"/>
      <c r="AS279" s="187"/>
      <c r="AT279" s="187"/>
      <c r="AU279" s="183">
        <f t="shared" si="4"/>
        <v>0</v>
      </c>
    </row>
    <row r="281" spans="1:47" ht="19">
      <c r="A281" s="261" t="s">
        <v>132</v>
      </c>
      <c r="B281" s="263" t="s">
        <v>120</v>
      </c>
      <c r="C281" s="264" t="s">
        <v>27</v>
      </c>
      <c r="D281" s="264" t="s">
        <v>28</v>
      </c>
      <c r="E281" s="264" t="s">
        <v>29</v>
      </c>
      <c r="F281" s="253" t="s">
        <v>26</v>
      </c>
      <c r="G281" s="254" t="s">
        <v>2</v>
      </c>
      <c r="H281" s="255"/>
      <c r="I281" s="255"/>
      <c r="J281" s="255"/>
      <c r="K281" s="255"/>
      <c r="L281" s="255"/>
      <c r="M281" s="255"/>
      <c r="N281" s="255"/>
      <c r="O281" s="255"/>
      <c r="P281" s="255"/>
      <c r="Q281" s="255"/>
      <c r="R281" s="255"/>
      <c r="S281" s="255"/>
      <c r="T281" s="255"/>
      <c r="U281" s="255"/>
      <c r="V281" s="255"/>
      <c r="W281" s="255"/>
      <c r="X281" s="255"/>
      <c r="Y281" s="255"/>
      <c r="Z281" s="255"/>
      <c r="AA281" s="255"/>
      <c r="AB281" s="255"/>
      <c r="AC281" s="255"/>
      <c r="AD281" s="255"/>
      <c r="AE281" s="255"/>
      <c r="AF281" s="255"/>
      <c r="AG281" s="255"/>
      <c r="AH281" s="255"/>
      <c r="AI281" s="255"/>
      <c r="AJ281" s="255"/>
      <c r="AK281" s="255"/>
      <c r="AL281" s="255"/>
      <c r="AM281" s="255"/>
      <c r="AN281" s="255"/>
      <c r="AO281" s="255"/>
      <c r="AP281" s="255"/>
      <c r="AQ281" s="255"/>
      <c r="AR281" s="255"/>
      <c r="AS281" s="255"/>
      <c r="AT281" s="255"/>
      <c r="AU281" s="256" t="s">
        <v>0</v>
      </c>
    </row>
    <row r="282" spans="1:47" ht="18">
      <c r="A282" s="262"/>
      <c r="B282" s="263"/>
      <c r="C282" s="265"/>
      <c r="D282" s="265"/>
      <c r="E282" s="265"/>
      <c r="F282" s="253"/>
      <c r="G282" s="180" t="str">
        <f>'Initiative Basics'!C3</f>
        <v>A</v>
      </c>
      <c r="H282" s="180" t="str">
        <f>'Initiative Basics'!C4</f>
        <v>B</v>
      </c>
      <c r="I282" s="180" t="str">
        <f>'Initiative Basics'!C5</f>
        <v>C</v>
      </c>
      <c r="J282" s="180" t="str">
        <f>'Initiative Basics'!C6</f>
        <v>D</v>
      </c>
      <c r="K282" s="180" t="str">
        <f>'Initiative Basics'!C7</f>
        <v>E</v>
      </c>
      <c r="L282" s="180" t="str">
        <f>'Initiative Basics'!C8</f>
        <v>F</v>
      </c>
      <c r="M282" s="180" t="str">
        <f>'Initiative Basics'!C9</f>
        <v>G</v>
      </c>
      <c r="N282" s="180" t="str">
        <f>'Initiative Basics'!C10</f>
        <v>H</v>
      </c>
      <c r="O282" s="180" t="str">
        <f>'Initiative Basics'!C11</f>
        <v>I</v>
      </c>
      <c r="P282" s="180" t="str">
        <f>'Initiative Basics'!C12</f>
        <v>J</v>
      </c>
      <c r="Q282" s="180" t="str">
        <f>'Initiative Basics'!C13</f>
        <v>K</v>
      </c>
      <c r="R282" s="180" t="str">
        <f>'Initiative Basics'!C14</f>
        <v>L</v>
      </c>
      <c r="S282" s="180" t="str">
        <f>'Initiative Basics'!C15</f>
        <v>M</v>
      </c>
      <c r="T282" s="180" t="str">
        <f>'Initiative Basics'!C16</f>
        <v>N</v>
      </c>
      <c r="U282" s="180" t="str">
        <f>'Initiative Basics'!C17</f>
        <v>O</v>
      </c>
      <c r="V282" s="180" t="str">
        <f>'Initiative Basics'!C18</f>
        <v>P</v>
      </c>
      <c r="W282" s="180" t="str">
        <f>'Initiative Basics'!C19</f>
        <v>Q</v>
      </c>
      <c r="X282" s="180" t="str">
        <f>'Initiative Basics'!C20</f>
        <v>R</v>
      </c>
      <c r="Y282" s="180" t="str">
        <f>'Initiative Basics'!C21</f>
        <v>S</v>
      </c>
      <c r="Z282" s="180" t="str">
        <f>'Initiative Basics'!C22</f>
        <v>T</v>
      </c>
      <c r="AA282" s="180" t="str">
        <f>'Initiative Basics'!C23</f>
        <v>U</v>
      </c>
      <c r="AB282" s="180" t="str">
        <f>'Initiative Basics'!C24</f>
        <v>V</v>
      </c>
      <c r="AC282" s="180" t="str">
        <f>'Initiative Basics'!C25</f>
        <v>W</v>
      </c>
      <c r="AD282" s="180" t="str">
        <f>'Initiative Basics'!C26</f>
        <v>X</v>
      </c>
      <c r="AE282" s="180" t="str">
        <f>'Initiative Basics'!C27</f>
        <v>Y</v>
      </c>
      <c r="AF282" s="180" t="str">
        <f>'Initiative Basics'!C28</f>
        <v>Z</v>
      </c>
      <c r="AG282" s="180">
        <f>'Initiative Basics'!C29</f>
        <v>0</v>
      </c>
      <c r="AH282" s="180">
        <f>'Initiative Basics'!C30</f>
        <v>0</v>
      </c>
      <c r="AI282" s="180">
        <f>'Initiative Basics'!C31</f>
        <v>0</v>
      </c>
      <c r="AJ282" s="180">
        <f>'Initiative Basics'!C32</f>
        <v>0</v>
      </c>
      <c r="AK282" s="180">
        <f>'Initiative Basics'!C33</f>
        <v>0</v>
      </c>
      <c r="AL282" s="180">
        <f>'Initiative Basics'!C34</f>
        <v>0</v>
      </c>
      <c r="AM282" s="180">
        <f>'Initiative Basics'!C35</f>
        <v>0</v>
      </c>
      <c r="AN282" s="180">
        <f>'Initiative Basics'!C36</f>
        <v>0</v>
      </c>
      <c r="AO282" s="180">
        <f>'Initiative Basics'!C37</f>
        <v>0</v>
      </c>
      <c r="AP282" s="180">
        <f>'Initiative Basics'!C38</f>
        <v>0</v>
      </c>
      <c r="AQ282" s="180">
        <f>'Initiative Basics'!C39</f>
        <v>0</v>
      </c>
      <c r="AR282" s="180">
        <f>'Initiative Basics'!C40</f>
        <v>0</v>
      </c>
      <c r="AS282" s="180">
        <f>'Initiative Basics'!C41</f>
        <v>0</v>
      </c>
      <c r="AT282" s="180">
        <f>'Initiative Basics'!C42</f>
        <v>0</v>
      </c>
      <c r="AU282" s="256"/>
    </row>
    <row r="283" spans="1:47" ht="17">
      <c r="A283" s="257" t="str">
        <f>'Initiative Basics'!A9</f>
        <v>G</v>
      </c>
      <c r="B283" s="258" t="str">
        <f>'Operating Cost Categories'!A2</f>
        <v>Staff</v>
      </c>
      <c r="C283" s="250">
        <f>'Operating Cost Summary'!B254</f>
        <v>0</v>
      </c>
      <c r="D283" s="250">
        <f>'Operating Cost Summary'!C254</f>
        <v>0</v>
      </c>
      <c r="E283" s="250">
        <f>'Operating Cost Summary'!D254</f>
        <v>0</v>
      </c>
      <c r="F283" s="181" t="s">
        <v>122</v>
      </c>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c r="AN283" s="182"/>
      <c r="AO283" s="182"/>
      <c r="AP283" s="182"/>
      <c r="AQ283" s="182"/>
      <c r="AR283" s="182"/>
      <c r="AS283" s="182"/>
      <c r="AT283" s="182"/>
      <c r="AU283" s="183">
        <f>SUM(G283:AT283)</f>
        <v>0</v>
      </c>
    </row>
    <row r="284" spans="1:47" ht="17">
      <c r="A284" s="257"/>
      <c r="B284" s="259"/>
      <c r="C284" s="251"/>
      <c r="D284" s="251"/>
      <c r="E284" s="251"/>
      <c r="F284" s="184" t="s">
        <v>123</v>
      </c>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3">
        <f t="shared" ref="AU284:AU321" si="5">SUM(G284:AT284)</f>
        <v>0</v>
      </c>
    </row>
    <row r="285" spans="1:47" ht="17">
      <c r="A285" s="257"/>
      <c r="B285" s="260"/>
      <c r="C285" s="252"/>
      <c r="D285" s="252"/>
      <c r="E285" s="252"/>
      <c r="F285" s="181" t="s">
        <v>124</v>
      </c>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c r="AN285" s="182"/>
      <c r="AO285" s="182"/>
      <c r="AP285" s="182"/>
      <c r="AQ285" s="182"/>
      <c r="AR285" s="182"/>
      <c r="AS285" s="182"/>
      <c r="AT285" s="182"/>
      <c r="AU285" s="183">
        <f t="shared" si="5"/>
        <v>0</v>
      </c>
    </row>
    <row r="286" spans="1:47" ht="17">
      <c r="A286" s="257"/>
      <c r="B286" s="258" t="str">
        <f>'Operating Cost Categories'!A3</f>
        <v>Insurance</v>
      </c>
      <c r="C286" s="250">
        <f>'Operating Cost Summary'!B255</f>
        <v>0</v>
      </c>
      <c r="D286" s="250">
        <f>'Operating Cost Summary'!C255</f>
        <v>0</v>
      </c>
      <c r="E286" s="250">
        <f>'Operating Cost Summary'!D255</f>
        <v>0</v>
      </c>
      <c r="F286" s="184" t="s">
        <v>122</v>
      </c>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3">
        <f t="shared" si="5"/>
        <v>0</v>
      </c>
    </row>
    <row r="287" spans="1:47" ht="17">
      <c r="A287" s="257"/>
      <c r="B287" s="259"/>
      <c r="C287" s="251"/>
      <c r="D287" s="251"/>
      <c r="E287" s="251"/>
      <c r="F287" s="181" t="s">
        <v>123</v>
      </c>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c r="AN287" s="182"/>
      <c r="AO287" s="182"/>
      <c r="AP287" s="182"/>
      <c r="AQ287" s="182"/>
      <c r="AR287" s="182"/>
      <c r="AS287" s="182"/>
      <c r="AT287" s="182"/>
      <c r="AU287" s="183">
        <f t="shared" si="5"/>
        <v>0</v>
      </c>
    </row>
    <row r="288" spans="1:47" ht="17">
      <c r="A288" s="257"/>
      <c r="B288" s="260"/>
      <c r="C288" s="252"/>
      <c r="D288" s="252"/>
      <c r="E288" s="252"/>
      <c r="F288" s="184" t="s">
        <v>124</v>
      </c>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3">
        <f t="shared" si="5"/>
        <v>0</v>
      </c>
    </row>
    <row r="289" spans="1:47" ht="17">
      <c r="A289" s="257"/>
      <c r="B289" s="249" t="str">
        <f>'Operating Cost Categories'!A4</f>
        <v>Rent</v>
      </c>
      <c r="C289" s="250">
        <f>'Operating Cost Summary'!B256</f>
        <v>0</v>
      </c>
      <c r="D289" s="250">
        <f>'Operating Cost Summary'!C256</f>
        <v>0</v>
      </c>
      <c r="E289" s="250">
        <f>'Operating Cost Summary'!D256</f>
        <v>0</v>
      </c>
      <c r="F289" s="181" t="s">
        <v>122</v>
      </c>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c r="AN289" s="182"/>
      <c r="AO289" s="182"/>
      <c r="AP289" s="182"/>
      <c r="AQ289" s="182"/>
      <c r="AR289" s="182"/>
      <c r="AS289" s="182"/>
      <c r="AT289" s="182"/>
      <c r="AU289" s="183">
        <f t="shared" si="5"/>
        <v>0</v>
      </c>
    </row>
    <row r="290" spans="1:47" ht="17">
      <c r="A290" s="257"/>
      <c r="B290" s="249"/>
      <c r="C290" s="251"/>
      <c r="D290" s="251"/>
      <c r="E290" s="251"/>
      <c r="F290" s="184" t="s">
        <v>123</v>
      </c>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3">
        <f t="shared" si="5"/>
        <v>0</v>
      </c>
    </row>
    <row r="291" spans="1:47" ht="17">
      <c r="A291" s="257"/>
      <c r="B291" s="249"/>
      <c r="C291" s="252"/>
      <c r="D291" s="252"/>
      <c r="E291" s="252"/>
      <c r="F291" s="181" t="s">
        <v>124</v>
      </c>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3">
        <f t="shared" si="5"/>
        <v>0</v>
      </c>
    </row>
    <row r="292" spans="1:47" ht="17">
      <c r="A292" s="257"/>
      <c r="B292" s="249" t="str">
        <f>'Operating Cost Categories'!A5</f>
        <v>Utilities</v>
      </c>
      <c r="C292" s="250">
        <f>'Operating Cost Summary'!B257</f>
        <v>0</v>
      </c>
      <c r="D292" s="250">
        <f>'Operating Cost Summary'!C257</f>
        <v>0</v>
      </c>
      <c r="E292" s="250">
        <f>'Operating Cost Summary'!D257</f>
        <v>0</v>
      </c>
      <c r="F292" s="184" t="s">
        <v>122</v>
      </c>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3">
        <f t="shared" si="5"/>
        <v>0</v>
      </c>
    </row>
    <row r="293" spans="1:47" ht="17">
      <c r="A293" s="257"/>
      <c r="B293" s="249"/>
      <c r="C293" s="251"/>
      <c r="D293" s="251"/>
      <c r="E293" s="251"/>
      <c r="F293" s="181" t="s">
        <v>123</v>
      </c>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2"/>
      <c r="AK293" s="182"/>
      <c r="AL293" s="182"/>
      <c r="AM293" s="182"/>
      <c r="AN293" s="182"/>
      <c r="AO293" s="182"/>
      <c r="AP293" s="182"/>
      <c r="AQ293" s="182"/>
      <c r="AR293" s="182"/>
      <c r="AS293" s="182"/>
      <c r="AT293" s="182"/>
      <c r="AU293" s="183">
        <f t="shared" si="5"/>
        <v>0</v>
      </c>
    </row>
    <row r="294" spans="1:47" ht="17">
      <c r="A294" s="257"/>
      <c r="B294" s="249"/>
      <c r="C294" s="252"/>
      <c r="D294" s="252"/>
      <c r="E294" s="252"/>
      <c r="F294" s="184" t="s">
        <v>124</v>
      </c>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3">
        <f t="shared" si="5"/>
        <v>0</v>
      </c>
    </row>
    <row r="295" spans="1:47" ht="17">
      <c r="A295" s="257"/>
      <c r="B295" s="249" t="str">
        <f>'Operating Cost Categories'!A6</f>
        <v>Internet/Phones</v>
      </c>
      <c r="C295" s="250">
        <f>'Operating Cost Summary'!B258</f>
        <v>0</v>
      </c>
      <c r="D295" s="250">
        <f>'Operating Cost Summary'!C258</f>
        <v>0</v>
      </c>
      <c r="E295" s="250">
        <f>'Operating Cost Summary'!D258</f>
        <v>0</v>
      </c>
      <c r="F295" s="181" t="s">
        <v>122</v>
      </c>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3">
        <f t="shared" si="5"/>
        <v>0</v>
      </c>
    </row>
    <row r="296" spans="1:47" ht="17">
      <c r="A296" s="257"/>
      <c r="B296" s="249"/>
      <c r="C296" s="251"/>
      <c r="D296" s="251"/>
      <c r="E296" s="251"/>
      <c r="F296" s="184" t="s">
        <v>123</v>
      </c>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3">
        <f t="shared" si="5"/>
        <v>0</v>
      </c>
    </row>
    <row r="297" spans="1:47" ht="17">
      <c r="A297" s="257"/>
      <c r="B297" s="249"/>
      <c r="C297" s="252"/>
      <c r="D297" s="252"/>
      <c r="E297" s="252"/>
      <c r="F297" s="181" t="s">
        <v>124</v>
      </c>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c r="AK297" s="182"/>
      <c r="AL297" s="182"/>
      <c r="AM297" s="182"/>
      <c r="AN297" s="182"/>
      <c r="AO297" s="182"/>
      <c r="AP297" s="182"/>
      <c r="AQ297" s="182"/>
      <c r="AR297" s="182"/>
      <c r="AS297" s="182"/>
      <c r="AT297" s="182"/>
      <c r="AU297" s="183">
        <f t="shared" si="5"/>
        <v>0</v>
      </c>
    </row>
    <row r="298" spans="1:47" ht="17">
      <c r="A298" s="257"/>
      <c r="B298" s="249" t="str">
        <f>'Operating Cost Categories'!A7</f>
        <v>Office Supplies</v>
      </c>
      <c r="C298" s="250">
        <f>'Operating Cost Summary'!B259</f>
        <v>0</v>
      </c>
      <c r="D298" s="250">
        <f>'Operating Cost Summary'!C259</f>
        <v>0</v>
      </c>
      <c r="E298" s="250">
        <f>'Operating Cost Summary'!D259</f>
        <v>0</v>
      </c>
      <c r="F298" s="184" t="s">
        <v>122</v>
      </c>
      <c r="G298" s="185"/>
      <c r="H298" s="185"/>
      <c r="I298" s="185"/>
      <c r="J298" s="185"/>
      <c r="K298" s="185"/>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3">
        <f t="shared" si="5"/>
        <v>0</v>
      </c>
    </row>
    <row r="299" spans="1:47" ht="17">
      <c r="A299" s="257"/>
      <c r="B299" s="249"/>
      <c r="C299" s="251"/>
      <c r="D299" s="251"/>
      <c r="E299" s="251"/>
      <c r="F299" s="181" t="s">
        <v>123</v>
      </c>
      <c r="G299" s="182"/>
      <c r="H299" s="182"/>
      <c r="I299" s="182"/>
      <c r="J299" s="182"/>
      <c r="K299" s="182"/>
      <c r="L299" s="182"/>
      <c r="M299" s="182"/>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c r="AI299" s="182"/>
      <c r="AJ299" s="182"/>
      <c r="AK299" s="182"/>
      <c r="AL299" s="182"/>
      <c r="AM299" s="182"/>
      <c r="AN299" s="182"/>
      <c r="AO299" s="182"/>
      <c r="AP299" s="182"/>
      <c r="AQ299" s="182"/>
      <c r="AR299" s="182"/>
      <c r="AS299" s="182"/>
      <c r="AT299" s="182"/>
      <c r="AU299" s="183">
        <f t="shared" si="5"/>
        <v>0</v>
      </c>
    </row>
    <row r="300" spans="1:47" ht="17">
      <c r="A300" s="257"/>
      <c r="B300" s="249"/>
      <c r="C300" s="252"/>
      <c r="D300" s="252"/>
      <c r="E300" s="252"/>
      <c r="F300" s="184" t="s">
        <v>124</v>
      </c>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3">
        <f t="shared" si="5"/>
        <v>0</v>
      </c>
    </row>
    <row r="301" spans="1:47" ht="17">
      <c r="A301" s="257"/>
      <c r="B301" s="249" t="str">
        <f>'Operating Cost Categories'!A8</f>
        <v>Transportation</v>
      </c>
      <c r="C301" s="250">
        <f>'Operating Cost Summary'!B260</f>
        <v>0</v>
      </c>
      <c r="D301" s="250">
        <f>'Operating Cost Summary'!C260</f>
        <v>0</v>
      </c>
      <c r="E301" s="250">
        <f>'Operating Cost Summary'!D260</f>
        <v>0</v>
      </c>
      <c r="F301" s="181" t="s">
        <v>122</v>
      </c>
      <c r="G301" s="182"/>
      <c r="H301" s="182"/>
      <c r="I301" s="182"/>
      <c r="J301" s="182"/>
      <c r="K301" s="182"/>
      <c r="L301" s="182"/>
      <c r="M301" s="182"/>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c r="AI301" s="182"/>
      <c r="AJ301" s="182"/>
      <c r="AK301" s="182"/>
      <c r="AL301" s="182"/>
      <c r="AM301" s="182"/>
      <c r="AN301" s="182"/>
      <c r="AO301" s="182"/>
      <c r="AP301" s="182"/>
      <c r="AQ301" s="182"/>
      <c r="AR301" s="182"/>
      <c r="AS301" s="182"/>
      <c r="AT301" s="182"/>
      <c r="AU301" s="183">
        <f t="shared" si="5"/>
        <v>0</v>
      </c>
    </row>
    <row r="302" spans="1:47" ht="17">
      <c r="A302" s="257"/>
      <c r="B302" s="249"/>
      <c r="C302" s="251"/>
      <c r="D302" s="251"/>
      <c r="E302" s="251"/>
      <c r="F302" s="184" t="s">
        <v>123</v>
      </c>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3">
        <f t="shared" si="5"/>
        <v>0</v>
      </c>
    </row>
    <row r="303" spans="1:47" ht="17">
      <c r="A303" s="257"/>
      <c r="B303" s="249"/>
      <c r="C303" s="252"/>
      <c r="D303" s="252"/>
      <c r="E303" s="252"/>
      <c r="F303" s="181" t="s">
        <v>124</v>
      </c>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c r="AN303" s="182"/>
      <c r="AO303" s="182"/>
      <c r="AP303" s="182"/>
      <c r="AQ303" s="182"/>
      <c r="AR303" s="182"/>
      <c r="AS303" s="182"/>
      <c r="AT303" s="182"/>
      <c r="AU303" s="183">
        <f t="shared" si="5"/>
        <v>0</v>
      </c>
    </row>
    <row r="304" spans="1:47" ht="17">
      <c r="A304" s="257"/>
      <c r="B304" s="249" t="str">
        <f>'Operating Cost Categories'!A9</f>
        <v>Consultants/Contracts</v>
      </c>
      <c r="C304" s="250">
        <f>'Operating Cost Summary'!B261</f>
        <v>0</v>
      </c>
      <c r="D304" s="250">
        <f>'Operating Cost Summary'!C261</f>
        <v>0</v>
      </c>
      <c r="E304" s="250">
        <f>'Operating Cost Summary'!D261</f>
        <v>0</v>
      </c>
      <c r="F304" s="184" t="s">
        <v>122</v>
      </c>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3">
        <f t="shared" si="5"/>
        <v>0</v>
      </c>
    </row>
    <row r="305" spans="1:47" ht="17">
      <c r="A305" s="257"/>
      <c r="B305" s="249"/>
      <c r="C305" s="251"/>
      <c r="D305" s="251"/>
      <c r="E305" s="251"/>
      <c r="F305" s="181" t="s">
        <v>123</v>
      </c>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c r="AI305" s="182"/>
      <c r="AJ305" s="182"/>
      <c r="AK305" s="182"/>
      <c r="AL305" s="182"/>
      <c r="AM305" s="182"/>
      <c r="AN305" s="182"/>
      <c r="AO305" s="182"/>
      <c r="AP305" s="182"/>
      <c r="AQ305" s="182"/>
      <c r="AR305" s="182"/>
      <c r="AS305" s="182"/>
      <c r="AT305" s="182"/>
      <c r="AU305" s="183">
        <f t="shared" si="5"/>
        <v>0</v>
      </c>
    </row>
    <row r="306" spans="1:47" ht="17">
      <c r="A306" s="257"/>
      <c r="B306" s="249"/>
      <c r="C306" s="252"/>
      <c r="D306" s="252"/>
      <c r="E306" s="252"/>
      <c r="F306" s="184" t="s">
        <v>124</v>
      </c>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3">
        <f t="shared" si="5"/>
        <v>0</v>
      </c>
    </row>
    <row r="307" spans="1:47" ht="17">
      <c r="A307" s="257"/>
      <c r="B307" s="249" t="str">
        <f>'Operating Cost Categories'!A10</f>
        <v>A</v>
      </c>
      <c r="C307" s="250">
        <f>'Operating Cost Summary'!B262</f>
        <v>0</v>
      </c>
      <c r="D307" s="250">
        <f>'Operating Cost Summary'!C262</f>
        <v>0</v>
      </c>
      <c r="E307" s="250">
        <f>'Operating Cost Summary'!D262</f>
        <v>0</v>
      </c>
      <c r="F307" s="181" t="s">
        <v>122</v>
      </c>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3">
        <f t="shared" si="5"/>
        <v>0</v>
      </c>
    </row>
    <row r="308" spans="1:47" ht="17">
      <c r="A308" s="257"/>
      <c r="B308" s="249"/>
      <c r="C308" s="251"/>
      <c r="D308" s="251"/>
      <c r="E308" s="251"/>
      <c r="F308" s="184" t="s">
        <v>123</v>
      </c>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3">
        <f t="shared" si="5"/>
        <v>0</v>
      </c>
    </row>
    <row r="309" spans="1:47" ht="17">
      <c r="A309" s="257"/>
      <c r="B309" s="249"/>
      <c r="C309" s="252"/>
      <c r="D309" s="252"/>
      <c r="E309" s="252"/>
      <c r="F309" s="181" t="s">
        <v>124</v>
      </c>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2"/>
      <c r="AL309" s="182"/>
      <c r="AM309" s="182"/>
      <c r="AN309" s="182"/>
      <c r="AO309" s="182"/>
      <c r="AP309" s="182"/>
      <c r="AQ309" s="182"/>
      <c r="AR309" s="182"/>
      <c r="AS309" s="182"/>
      <c r="AT309" s="182"/>
      <c r="AU309" s="183">
        <f t="shared" si="5"/>
        <v>0</v>
      </c>
    </row>
    <row r="310" spans="1:47" ht="17">
      <c r="A310" s="257"/>
      <c r="B310" s="249" t="str">
        <f>'Operating Cost Categories'!A11</f>
        <v>B</v>
      </c>
      <c r="C310" s="250">
        <f>'Operating Cost Summary'!B263</f>
        <v>0</v>
      </c>
      <c r="D310" s="250">
        <f>'Operating Cost Summary'!C263</f>
        <v>0</v>
      </c>
      <c r="E310" s="250">
        <f>'Operating Cost Summary'!D263</f>
        <v>0</v>
      </c>
      <c r="F310" s="184" t="s">
        <v>122</v>
      </c>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3">
        <f t="shared" si="5"/>
        <v>0</v>
      </c>
    </row>
    <row r="311" spans="1:47" ht="17">
      <c r="A311" s="257"/>
      <c r="B311" s="249"/>
      <c r="C311" s="251"/>
      <c r="D311" s="251"/>
      <c r="E311" s="251"/>
      <c r="F311" s="181" t="s">
        <v>123</v>
      </c>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3">
        <f t="shared" si="5"/>
        <v>0</v>
      </c>
    </row>
    <row r="312" spans="1:47" ht="17">
      <c r="A312" s="257"/>
      <c r="B312" s="249"/>
      <c r="C312" s="252"/>
      <c r="D312" s="252"/>
      <c r="E312" s="252"/>
      <c r="F312" s="184" t="s">
        <v>124</v>
      </c>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3">
        <f t="shared" si="5"/>
        <v>0</v>
      </c>
    </row>
    <row r="313" spans="1:47" ht="17">
      <c r="A313" s="257"/>
      <c r="B313" s="249" t="str">
        <f>'Operating Cost Categories'!A12</f>
        <v>C</v>
      </c>
      <c r="C313" s="250">
        <f>'Operating Cost Summary'!B264</f>
        <v>0</v>
      </c>
      <c r="D313" s="250">
        <f>'Operating Cost Summary'!C264</f>
        <v>0</v>
      </c>
      <c r="E313" s="250">
        <f>'Operating Cost Summary'!D264</f>
        <v>0</v>
      </c>
      <c r="F313" s="181" t="s">
        <v>122</v>
      </c>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82"/>
      <c r="AL313" s="182"/>
      <c r="AM313" s="182"/>
      <c r="AN313" s="182"/>
      <c r="AO313" s="182"/>
      <c r="AP313" s="182"/>
      <c r="AQ313" s="182"/>
      <c r="AR313" s="182"/>
      <c r="AS313" s="182"/>
      <c r="AT313" s="182"/>
      <c r="AU313" s="183">
        <f t="shared" si="5"/>
        <v>0</v>
      </c>
    </row>
    <row r="314" spans="1:47" ht="17">
      <c r="A314" s="257"/>
      <c r="B314" s="249"/>
      <c r="C314" s="251"/>
      <c r="D314" s="251"/>
      <c r="E314" s="251"/>
      <c r="F314" s="184" t="s">
        <v>123</v>
      </c>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3">
        <f t="shared" si="5"/>
        <v>0</v>
      </c>
    </row>
    <row r="315" spans="1:47" ht="17">
      <c r="A315" s="257"/>
      <c r="B315" s="249"/>
      <c r="C315" s="252"/>
      <c r="D315" s="252"/>
      <c r="E315" s="252"/>
      <c r="F315" s="181" t="s">
        <v>124</v>
      </c>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K315" s="182"/>
      <c r="AL315" s="182"/>
      <c r="AM315" s="182"/>
      <c r="AN315" s="182"/>
      <c r="AO315" s="182"/>
      <c r="AP315" s="182"/>
      <c r="AQ315" s="182"/>
      <c r="AR315" s="182"/>
      <c r="AS315" s="182"/>
      <c r="AT315" s="182"/>
      <c r="AU315" s="183">
        <f t="shared" si="5"/>
        <v>0</v>
      </c>
    </row>
    <row r="316" spans="1:47" ht="17">
      <c r="A316" s="257"/>
      <c r="B316" s="249" t="str">
        <f>'Operating Cost Categories'!A13</f>
        <v>D</v>
      </c>
      <c r="C316" s="250">
        <f>'Operating Cost Summary'!B265</f>
        <v>0</v>
      </c>
      <c r="D316" s="250">
        <f>'Operating Cost Summary'!C265</f>
        <v>0</v>
      </c>
      <c r="E316" s="250">
        <f>'Operating Cost Summary'!D265</f>
        <v>0</v>
      </c>
      <c r="F316" s="184" t="s">
        <v>122</v>
      </c>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3">
        <f t="shared" si="5"/>
        <v>0</v>
      </c>
    </row>
    <row r="317" spans="1:47" ht="17">
      <c r="A317" s="257"/>
      <c r="B317" s="249"/>
      <c r="C317" s="251"/>
      <c r="D317" s="251"/>
      <c r="E317" s="251"/>
      <c r="F317" s="181" t="s">
        <v>123</v>
      </c>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K317" s="182"/>
      <c r="AL317" s="182"/>
      <c r="AM317" s="182"/>
      <c r="AN317" s="182"/>
      <c r="AO317" s="182"/>
      <c r="AP317" s="182"/>
      <c r="AQ317" s="182"/>
      <c r="AR317" s="182"/>
      <c r="AS317" s="182"/>
      <c r="AT317" s="182"/>
      <c r="AU317" s="183">
        <f t="shared" si="5"/>
        <v>0</v>
      </c>
    </row>
    <row r="318" spans="1:47" ht="17">
      <c r="A318" s="257"/>
      <c r="B318" s="249"/>
      <c r="C318" s="252"/>
      <c r="D318" s="252"/>
      <c r="E318" s="252"/>
      <c r="F318" s="184" t="s">
        <v>124</v>
      </c>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3">
        <f t="shared" si="5"/>
        <v>0</v>
      </c>
    </row>
    <row r="319" spans="1:47" ht="17">
      <c r="A319" s="257"/>
      <c r="B319" s="249" t="str">
        <f>'Operating Cost Categories'!A14</f>
        <v>E</v>
      </c>
      <c r="C319" s="250">
        <f>'Operating Cost Summary'!B266</f>
        <v>0</v>
      </c>
      <c r="D319" s="250">
        <f>'Operating Cost Summary'!C266</f>
        <v>0</v>
      </c>
      <c r="E319" s="250">
        <f>'Operating Cost Summary'!D266</f>
        <v>0</v>
      </c>
      <c r="F319" s="181" t="s">
        <v>122</v>
      </c>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K319" s="182"/>
      <c r="AL319" s="182"/>
      <c r="AM319" s="182"/>
      <c r="AN319" s="182"/>
      <c r="AO319" s="182"/>
      <c r="AP319" s="182"/>
      <c r="AQ319" s="182"/>
      <c r="AR319" s="182"/>
      <c r="AS319" s="182"/>
      <c r="AT319" s="182"/>
      <c r="AU319" s="183">
        <f t="shared" si="5"/>
        <v>0</v>
      </c>
    </row>
    <row r="320" spans="1:47" ht="17">
      <c r="A320" s="257"/>
      <c r="B320" s="249"/>
      <c r="C320" s="251"/>
      <c r="D320" s="251"/>
      <c r="E320" s="251"/>
      <c r="F320" s="184" t="s">
        <v>123</v>
      </c>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6"/>
      <c r="AL320" s="186"/>
      <c r="AM320" s="186"/>
      <c r="AN320" s="186"/>
      <c r="AO320" s="186"/>
      <c r="AP320" s="186"/>
      <c r="AQ320" s="186"/>
      <c r="AR320" s="186"/>
      <c r="AS320" s="186"/>
      <c r="AT320" s="186"/>
      <c r="AU320" s="183">
        <f t="shared" si="5"/>
        <v>0</v>
      </c>
    </row>
    <row r="321" spans="1:47" ht="17">
      <c r="A321" s="257"/>
      <c r="B321" s="249"/>
      <c r="C321" s="252"/>
      <c r="D321" s="252"/>
      <c r="E321" s="252"/>
      <c r="F321" s="181" t="s">
        <v>124</v>
      </c>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187"/>
      <c r="AT321" s="187"/>
      <c r="AU321" s="183">
        <f t="shared" si="5"/>
        <v>0</v>
      </c>
    </row>
    <row r="323" spans="1:47" ht="29.25" customHeight="1">
      <c r="A323" s="261" t="s">
        <v>132</v>
      </c>
      <c r="B323" s="263" t="s">
        <v>120</v>
      </c>
      <c r="C323" s="264" t="s">
        <v>27</v>
      </c>
      <c r="D323" s="264" t="s">
        <v>28</v>
      </c>
      <c r="E323" s="264" t="s">
        <v>29</v>
      </c>
      <c r="F323" s="253" t="s">
        <v>26</v>
      </c>
      <c r="G323" s="254" t="s">
        <v>2</v>
      </c>
      <c r="H323" s="255"/>
      <c r="I323" s="255"/>
      <c r="J323" s="255"/>
      <c r="K323" s="255"/>
      <c r="L323" s="255"/>
      <c r="M323" s="255"/>
      <c r="N323" s="255"/>
      <c r="O323" s="255"/>
      <c r="P323" s="255"/>
      <c r="Q323" s="255"/>
      <c r="R323" s="255"/>
      <c r="S323" s="255"/>
      <c r="T323" s="255"/>
      <c r="U323" s="255"/>
      <c r="V323" s="255"/>
      <c r="W323" s="255"/>
      <c r="X323" s="255"/>
      <c r="Y323" s="255"/>
      <c r="Z323" s="255"/>
      <c r="AA323" s="255"/>
      <c r="AB323" s="255"/>
      <c r="AC323" s="255"/>
      <c r="AD323" s="255"/>
      <c r="AE323" s="255"/>
      <c r="AF323" s="255"/>
      <c r="AG323" s="255"/>
      <c r="AH323" s="255"/>
      <c r="AI323" s="255"/>
      <c r="AJ323" s="255"/>
      <c r="AK323" s="255"/>
      <c r="AL323" s="255"/>
      <c r="AM323" s="255"/>
      <c r="AN323" s="255"/>
      <c r="AO323" s="255"/>
      <c r="AP323" s="255"/>
      <c r="AQ323" s="255"/>
      <c r="AR323" s="255"/>
      <c r="AS323" s="255"/>
      <c r="AT323" s="255"/>
      <c r="AU323" s="256" t="s">
        <v>0</v>
      </c>
    </row>
    <row r="324" spans="1:47" ht="18">
      <c r="A324" s="262"/>
      <c r="B324" s="263"/>
      <c r="C324" s="265"/>
      <c r="D324" s="265"/>
      <c r="E324" s="265"/>
      <c r="F324" s="253"/>
      <c r="G324" s="180" t="str">
        <f>'Initiative Basics'!C3</f>
        <v>A</v>
      </c>
      <c r="H324" s="180" t="str">
        <f>'Initiative Basics'!C4</f>
        <v>B</v>
      </c>
      <c r="I324" s="180" t="str">
        <f>'Initiative Basics'!C5</f>
        <v>C</v>
      </c>
      <c r="J324" s="180" t="str">
        <f>'Initiative Basics'!C6</f>
        <v>D</v>
      </c>
      <c r="K324" s="180" t="str">
        <f>'Initiative Basics'!C7</f>
        <v>E</v>
      </c>
      <c r="L324" s="180" t="str">
        <f>'Initiative Basics'!C8</f>
        <v>F</v>
      </c>
      <c r="M324" s="180" t="str">
        <f>'Initiative Basics'!C9</f>
        <v>G</v>
      </c>
      <c r="N324" s="180" t="str">
        <f>'Initiative Basics'!C10</f>
        <v>H</v>
      </c>
      <c r="O324" s="180" t="str">
        <f>'Initiative Basics'!C11</f>
        <v>I</v>
      </c>
      <c r="P324" s="180" t="str">
        <f>'Initiative Basics'!C12</f>
        <v>J</v>
      </c>
      <c r="Q324" s="180" t="str">
        <f>'Initiative Basics'!C13</f>
        <v>K</v>
      </c>
      <c r="R324" s="180" t="str">
        <f>'Initiative Basics'!C14</f>
        <v>L</v>
      </c>
      <c r="S324" s="180" t="str">
        <f>'Initiative Basics'!C15</f>
        <v>M</v>
      </c>
      <c r="T324" s="180" t="str">
        <f>'Initiative Basics'!C16</f>
        <v>N</v>
      </c>
      <c r="U324" s="180" t="str">
        <f>'Initiative Basics'!C17</f>
        <v>O</v>
      </c>
      <c r="V324" s="180" t="str">
        <f>'Initiative Basics'!C18</f>
        <v>P</v>
      </c>
      <c r="W324" s="180" t="str">
        <f>'Initiative Basics'!C19</f>
        <v>Q</v>
      </c>
      <c r="X324" s="180" t="str">
        <f>'Initiative Basics'!C20</f>
        <v>R</v>
      </c>
      <c r="Y324" s="180" t="str">
        <f>'Initiative Basics'!C21</f>
        <v>S</v>
      </c>
      <c r="Z324" s="180" t="str">
        <f>'Initiative Basics'!C22</f>
        <v>T</v>
      </c>
      <c r="AA324" s="180" t="str">
        <f>'Initiative Basics'!C23</f>
        <v>U</v>
      </c>
      <c r="AB324" s="180" t="str">
        <f>'Initiative Basics'!C24</f>
        <v>V</v>
      </c>
      <c r="AC324" s="180" t="str">
        <f>'Initiative Basics'!C25</f>
        <v>W</v>
      </c>
      <c r="AD324" s="180" t="str">
        <f>'Initiative Basics'!C26</f>
        <v>X</v>
      </c>
      <c r="AE324" s="180" t="str">
        <f>'Initiative Basics'!C27</f>
        <v>Y</v>
      </c>
      <c r="AF324" s="180" t="str">
        <f>'Initiative Basics'!C28</f>
        <v>Z</v>
      </c>
      <c r="AG324" s="180">
        <f>'Initiative Basics'!C29</f>
        <v>0</v>
      </c>
      <c r="AH324" s="180">
        <f>'Initiative Basics'!C30</f>
        <v>0</v>
      </c>
      <c r="AI324" s="180">
        <f>'Initiative Basics'!C31</f>
        <v>0</v>
      </c>
      <c r="AJ324" s="180">
        <f>'Initiative Basics'!C32</f>
        <v>0</v>
      </c>
      <c r="AK324" s="180">
        <f>'Initiative Basics'!C33</f>
        <v>0</v>
      </c>
      <c r="AL324" s="180">
        <f>'Initiative Basics'!C34</f>
        <v>0</v>
      </c>
      <c r="AM324" s="180">
        <f>'Initiative Basics'!C35</f>
        <v>0</v>
      </c>
      <c r="AN324" s="180">
        <f>'Initiative Basics'!C36</f>
        <v>0</v>
      </c>
      <c r="AO324" s="180">
        <f>'Initiative Basics'!C37</f>
        <v>0</v>
      </c>
      <c r="AP324" s="180">
        <f>'Initiative Basics'!C38</f>
        <v>0</v>
      </c>
      <c r="AQ324" s="180">
        <f>'Initiative Basics'!C39</f>
        <v>0</v>
      </c>
      <c r="AR324" s="180">
        <f>'Initiative Basics'!C40</f>
        <v>0</v>
      </c>
      <c r="AS324" s="180">
        <f>'Initiative Basics'!C41</f>
        <v>0</v>
      </c>
      <c r="AT324" s="180">
        <f>'Initiative Basics'!C42</f>
        <v>0</v>
      </c>
      <c r="AU324" s="256"/>
    </row>
    <row r="325" spans="1:47" ht="17">
      <c r="A325" s="257" t="str">
        <f>'Initiative Basics'!A10</f>
        <v>H</v>
      </c>
      <c r="B325" s="258" t="str">
        <f>'Operating Cost Categories'!A2</f>
        <v>Staff</v>
      </c>
      <c r="C325" s="250">
        <f>'Operating Cost Summary'!B296</f>
        <v>0</v>
      </c>
      <c r="D325" s="250">
        <f>'Operating Cost Summary'!C296</f>
        <v>0</v>
      </c>
      <c r="E325" s="250">
        <f>'Operating Cost Summary'!D296</f>
        <v>0</v>
      </c>
      <c r="F325" s="181" t="s">
        <v>122</v>
      </c>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c r="AN325" s="182"/>
      <c r="AO325" s="182"/>
      <c r="AP325" s="182"/>
      <c r="AQ325" s="182"/>
      <c r="AR325" s="182"/>
      <c r="AS325" s="182"/>
      <c r="AT325" s="182"/>
      <c r="AU325" s="183">
        <f>SUM(G325:AT325)</f>
        <v>0</v>
      </c>
    </row>
    <row r="326" spans="1:47" ht="17">
      <c r="A326" s="257"/>
      <c r="B326" s="259"/>
      <c r="C326" s="251"/>
      <c r="D326" s="251"/>
      <c r="E326" s="251"/>
      <c r="F326" s="184" t="s">
        <v>123</v>
      </c>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3">
        <f t="shared" ref="AU326:AU363" si="6">SUM(G326:AT326)</f>
        <v>0</v>
      </c>
    </row>
    <row r="327" spans="1:47" ht="17">
      <c r="A327" s="257"/>
      <c r="B327" s="260"/>
      <c r="C327" s="252"/>
      <c r="D327" s="252"/>
      <c r="E327" s="252"/>
      <c r="F327" s="181" t="s">
        <v>124</v>
      </c>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2"/>
      <c r="AK327" s="182"/>
      <c r="AL327" s="182"/>
      <c r="AM327" s="182"/>
      <c r="AN327" s="182"/>
      <c r="AO327" s="182"/>
      <c r="AP327" s="182"/>
      <c r="AQ327" s="182"/>
      <c r="AR327" s="182"/>
      <c r="AS327" s="182"/>
      <c r="AT327" s="182"/>
      <c r="AU327" s="183">
        <f t="shared" si="6"/>
        <v>0</v>
      </c>
    </row>
    <row r="328" spans="1:47" ht="17">
      <c r="A328" s="257"/>
      <c r="B328" s="258" t="str">
        <f>'Operating Cost Categories'!A3</f>
        <v>Insurance</v>
      </c>
      <c r="C328" s="250">
        <f>'Operating Cost Summary'!B297</f>
        <v>0</v>
      </c>
      <c r="D328" s="250">
        <f>'Operating Cost Summary'!C297</f>
        <v>0</v>
      </c>
      <c r="E328" s="250">
        <f>'Operating Cost Summary'!D297</f>
        <v>0</v>
      </c>
      <c r="F328" s="184" t="s">
        <v>122</v>
      </c>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3">
        <f t="shared" si="6"/>
        <v>0</v>
      </c>
    </row>
    <row r="329" spans="1:47" ht="17">
      <c r="A329" s="257"/>
      <c r="B329" s="259"/>
      <c r="C329" s="251"/>
      <c r="D329" s="251"/>
      <c r="E329" s="251"/>
      <c r="F329" s="181" t="s">
        <v>123</v>
      </c>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c r="AK329" s="182"/>
      <c r="AL329" s="182"/>
      <c r="AM329" s="182"/>
      <c r="AN329" s="182"/>
      <c r="AO329" s="182"/>
      <c r="AP329" s="182"/>
      <c r="AQ329" s="182"/>
      <c r="AR329" s="182"/>
      <c r="AS329" s="182"/>
      <c r="AT329" s="182"/>
      <c r="AU329" s="183">
        <f t="shared" si="6"/>
        <v>0</v>
      </c>
    </row>
    <row r="330" spans="1:47" ht="17">
      <c r="A330" s="257"/>
      <c r="B330" s="260"/>
      <c r="C330" s="252"/>
      <c r="D330" s="252"/>
      <c r="E330" s="252"/>
      <c r="F330" s="184" t="s">
        <v>124</v>
      </c>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3">
        <f t="shared" si="6"/>
        <v>0</v>
      </c>
    </row>
    <row r="331" spans="1:47" ht="17">
      <c r="A331" s="257"/>
      <c r="B331" s="249" t="str">
        <f>'Operating Cost Categories'!A4</f>
        <v>Rent</v>
      </c>
      <c r="C331" s="250">
        <f>'Operating Cost Summary'!B298</f>
        <v>0</v>
      </c>
      <c r="D331" s="250">
        <f>'Operating Cost Summary'!C298</f>
        <v>0</v>
      </c>
      <c r="E331" s="250">
        <f>'Operating Cost Summary'!D298</f>
        <v>0</v>
      </c>
      <c r="F331" s="181" t="s">
        <v>122</v>
      </c>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c r="AK331" s="182"/>
      <c r="AL331" s="182"/>
      <c r="AM331" s="182"/>
      <c r="AN331" s="182"/>
      <c r="AO331" s="182"/>
      <c r="AP331" s="182"/>
      <c r="AQ331" s="182"/>
      <c r="AR331" s="182"/>
      <c r="AS331" s="182"/>
      <c r="AT331" s="182"/>
      <c r="AU331" s="183">
        <f t="shared" si="6"/>
        <v>0</v>
      </c>
    </row>
    <row r="332" spans="1:47" ht="17">
      <c r="A332" s="257"/>
      <c r="B332" s="249"/>
      <c r="C332" s="251"/>
      <c r="D332" s="251"/>
      <c r="E332" s="251"/>
      <c r="F332" s="184" t="s">
        <v>123</v>
      </c>
      <c r="G332" s="185"/>
      <c r="H332" s="185"/>
      <c r="I332" s="185"/>
      <c r="J332" s="185"/>
      <c r="K332" s="185"/>
      <c r="L332" s="185"/>
      <c r="M332" s="185"/>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3">
        <f t="shared" si="6"/>
        <v>0</v>
      </c>
    </row>
    <row r="333" spans="1:47" ht="17">
      <c r="A333" s="257"/>
      <c r="B333" s="249"/>
      <c r="C333" s="252"/>
      <c r="D333" s="252"/>
      <c r="E333" s="252"/>
      <c r="F333" s="181" t="s">
        <v>124</v>
      </c>
      <c r="G333" s="182"/>
      <c r="H333" s="182"/>
      <c r="I333" s="182"/>
      <c r="J333" s="182"/>
      <c r="K333" s="182"/>
      <c r="L333" s="182"/>
      <c r="M333" s="182"/>
      <c r="N333" s="182"/>
      <c r="O333" s="182"/>
      <c r="P333" s="182"/>
      <c r="Q333" s="182"/>
      <c r="R333" s="182"/>
      <c r="S333" s="182"/>
      <c r="T333" s="182"/>
      <c r="U333" s="182"/>
      <c r="V333" s="182"/>
      <c r="W333" s="182"/>
      <c r="X333" s="182"/>
      <c r="Y333" s="182"/>
      <c r="Z333" s="182"/>
      <c r="AA333" s="182"/>
      <c r="AB333" s="182"/>
      <c r="AC333" s="182"/>
      <c r="AD333" s="182"/>
      <c r="AE333" s="182"/>
      <c r="AF333" s="182"/>
      <c r="AG333" s="182"/>
      <c r="AH333" s="182"/>
      <c r="AI333" s="182"/>
      <c r="AJ333" s="182"/>
      <c r="AK333" s="182"/>
      <c r="AL333" s="182"/>
      <c r="AM333" s="182"/>
      <c r="AN333" s="182"/>
      <c r="AO333" s="182"/>
      <c r="AP333" s="182"/>
      <c r="AQ333" s="182"/>
      <c r="AR333" s="182"/>
      <c r="AS333" s="182"/>
      <c r="AT333" s="182"/>
      <c r="AU333" s="183">
        <f t="shared" si="6"/>
        <v>0</v>
      </c>
    </row>
    <row r="334" spans="1:47" ht="17">
      <c r="A334" s="257"/>
      <c r="B334" s="249" t="str">
        <f>'Operating Cost Categories'!A5</f>
        <v>Utilities</v>
      </c>
      <c r="C334" s="250">
        <f>'Operating Cost Summary'!B299</f>
        <v>0</v>
      </c>
      <c r="D334" s="250">
        <f>'Operating Cost Summary'!C299</f>
        <v>0</v>
      </c>
      <c r="E334" s="250">
        <f>'Operating Cost Summary'!D299</f>
        <v>0</v>
      </c>
      <c r="F334" s="184" t="s">
        <v>122</v>
      </c>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3">
        <f t="shared" si="6"/>
        <v>0</v>
      </c>
    </row>
    <row r="335" spans="1:47" ht="17">
      <c r="A335" s="257"/>
      <c r="B335" s="249"/>
      <c r="C335" s="251"/>
      <c r="D335" s="251"/>
      <c r="E335" s="251"/>
      <c r="F335" s="181" t="s">
        <v>123</v>
      </c>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2"/>
      <c r="AL335" s="182"/>
      <c r="AM335" s="182"/>
      <c r="AN335" s="182"/>
      <c r="AO335" s="182"/>
      <c r="AP335" s="182"/>
      <c r="AQ335" s="182"/>
      <c r="AR335" s="182"/>
      <c r="AS335" s="182"/>
      <c r="AT335" s="182"/>
      <c r="AU335" s="183">
        <f t="shared" si="6"/>
        <v>0</v>
      </c>
    </row>
    <row r="336" spans="1:47" ht="17">
      <c r="A336" s="257"/>
      <c r="B336" s="249"/>
      <c r="C336" s="252"/>
      <c r="D336" s="252"/>
      <c r="E336" s="252"/>
      <c r="F336" s="184" t="s">
        <v>124</v>
      </c>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3">
        <f t="shared" si="6"/>
        <v>0</v>
      </c>
    </row>
    <row r="337" spans="1:47" ht="17">
      <c r="A337" s="257"/>
      <c r="B337" s="249" t="str">
        <f>'Operating Cost Categories'!A6</f>
        <v>Internet/Phones</v>
      </c>
      <c r="C337" s="250">
        <f>'Operating Cost Summary'!B300</f>
        <v>0</v>
      </c>
      <c r="D337" s="250">
        <f>'Operating Cost Summary'!C300</f>
        <v>0</v>
      </c>
      <c r="E337" s="250">
        <f>'Operating Cost Summary'!D300</f>
        <v>0</v>
      </c>
      <c r="F337" s="181" t="s">
        <v>122</v>
      </c>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2"/>
      <c r="AL337" s="182"/>
      <c r="AM337" s="182"/>
      <c r="AN337" s="182"/>
      <c r="AO337" s="182"/>
      <c r="AP337" s="182"/>
      <c r="AQ337" s="182"/>
      <c r="AR337" s="182"/>
      <c r="AS337" s="182"/>
      <c r="AT337" s="182"/>
      <c r="AU337" s="183">
        <f t="shared" si="6"/>
        <v>0</v>
      </c>
    </row>
    <row r="338" spans="1:47" ht="17">
      <c r="A338" s="257"/>
      <c r="B338" s="249"/>
      <c r="C338" s="251"/>
      <c r="D338" s="251"/>
      <c r="E338" s="251"/>
      <c r="F338" s="184" t="s">
        <v>123</v>
      </c>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3">
        <f t="shared" si="6"/>
        <v>0</v>
      </c>
    </row>
    <row r="339" spans="1:47" ht="17">
      <c r="A339" s="257"/>
      <c r="B339" s="249"/>
      <c r="C339" s="252"/>
      <c r="D339" s="252"/>
      <c r="E339" s="252"/>
      <c r="F339" s="181" t="s">
        <v>124</v>
      </c>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2"/>
      <c r="AL339" s="182"/>
      <c r="AM339" s="182"/>
      <c r="AN339" s="182"/>
      <c r="AO339" s="182"/>
      <c r="AP339" s="182"/>
      <c r="AQ339" s="182"/>
      <c r="AR339" s="182"/>
      <c r="AS339" s="182"/>
      <c r="AT339" s="182"/>
      <c r="AU339" s="183">
        <f t="shared" si="6"/>
        <v>0</v>
      </c>
    </row>
    <row r="340" spans="1:47" ht="17">
      <c r="A340" s="257"/>
      <c r="B340" s="249" t="str">
        <f>'Operating Cost Categories'!A7</f>
        <v>Office Supplies</v>
      </c>
      <c r="C340" s="250">
        <f>'Operating Cost Summary'!B301</f>
        <v>0</v>
      </c>
      <c r="D340" s="250">
        <f>'Operating Cost Summary'!C301</f>
        <v>0</v>
      </c>
      <c r="E340" s="250">
        <f>'Operating Cost Summary'!D301</f>
        <v>0</v>
      </c>
      <c r="F340" s="184" t="s">
        <v>122</v>
      </c>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3">
        <f t="shared" si="6"/>
        <v>0</v>
      </c>
    </row>
    <row r="341" spans="1:47" ht="17">
      <c r="A341" s="257"/>
      <c r="B341" s="249"/>
      <c r="C341" s="251"/>
      <c r="D341" s="251"/>
      <c r="E341" s="251"/>
      <c r="F341" s="181" t="s">
        <v>123</v>
      </c>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2"/>
      <c r="AL341" s="182"/>
      <c r="AM341" s="182"/>
      <c r="AN341" s="182"/>
      <c r="AO341" s="182"/>
      <c r="AP341" s="182"/>
      <c r="AQ341" s="182"/>
      <c r="AR341" s="182"/>
      <c r="AS341" s="182"/>
      <c r="AT341" s="182"/>
      <c r="AU341" s="183">
        <f t="shared" si="6"/>
        <v>0</v>
      </c>
    </row>
    <row r="342" spans="1:47" ht="17">
      <c r="A342" s="257"/>
      <c r="B342" s="249"/>
      <c r="C342" s="252"/>
      <c r="D342" s="252"/>
      <c r="E342" s="252"/>
      <c r="F342" s="184" t="s">
        <v>124</v>
      </c>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3">
        <f t="shared" si="6"/>
        <v>0</v>
      </c>
    </row>
    <row r="343" spans="1:47" ht="17">
      <c r="A343" s="257"/>
      <c r="B343" s="249" t="str">
        <f>'Operating Cost Categories'!A8</f>
        <v>Transportation</v>
      </c>
      <c r="C343" s="250">
        <f>'Operating Cost Summary'!B302</f>
        <v>0</v>
      </c>
      <c r="D343" s="250">
        <f>'Operating Cost Summary'!C302</f>
        <v>0</v>
      </c>
      <c r="E343" s="250">
        <f>'Operating Cost Summary'!D302</f>
        <v>0</v>
      </c>
      <c r="F343" s="181" t="s">
        <v>122</v>
      </c>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2"/>
      <c r="AL343" s="182"/>
      <c r="AM343" s="182"/>
      <c r="AN343" s="182"/>
      <c r="AO343" s="182"/>
      <c r="AP343" s="182"/>
      <c r="AQ343" s="182"/>
      <c r="AR343" s="182"/>
      <c r="AS343" s="182"/>
      <c r="AT343" s="182"/>
      <c r="AU343" s="183">
        <f t="shared" si="6"/>
        <v>0</v>
      </c>
    </row>
    <row r="344" spans="1:47" ht="17">
      <c r="A344" s="257"/>
      <c r="B344" s="249"/>
      <c r="C344" s="251"/>
      <c r="D344" s="251"/>
      <c r="E344" s="251"/>
      <c r="F344" s="184" t="s">
        <v>123</v>
      </c>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3">
        <f t="shared" si="6"/>
        <v>0</v>
      </c>
    </row>
    <row r="345" spans="1:47" ht="17">
      <c r="A345" s="257"/>
      <c r="B345" s="249"/>
      <c r="C345" s="252"/>
      <c r="D345" s="252"/>
      <c r="E345" s="252"/>
      <c r="F345" s="181" t="s">
        <v>124</v>
      </c>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2"/>
      <c r="AL345" s="182"/>
      <c r="AM345" s="182"/>
      <c r="AN345" s="182"/>
      <c r="AO345" s="182"/>
      <c r="AP345" s="182"/>
      <c r="AQ345" s="182"/>
      <c r="AR345" s="182"/>
      <c r="AS345" s="182"/>
      <c r="AT345" s="182"/>
      <c r="AU345" s="183">
        <f t="shared" si="6"/>
        <v>0</v>
      </c>
    </row>
    <row r="346" spans="1:47" ht="17">
      <c r="A346" s="257"/>
      <c r="B346" s="249" t="str">
        <f>'Operating Cost Categories'!A9</f>
        <v>Consultants/Contracts</v>
      </c>
      <c r="C346" s="250">
        <f>'Operating Cost Summary'!B303</f>
        <v>0</v>
      </c>
      <c r="D346" s="250">
        <f>'Operating Cost Summary'!C303</f>
        <v>0</v>
      </c>
      <c r="E346" s="250">
        <f>'Operating Cost Summary'!D303</f>
        <v>0</v>
      </c>
      <c r="F346" s="184" t="s">
        <v>122</v>
      </c>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3">
        <f t="shared" si="6"/>
        <v>0</v>
      </c>
    </row>
    <row r="347" spans="1:47" ht="17">
      <c r="A347" s="257"/>
      <c r="B347" s="249"/>
      <c r="C347" s="251"/>
      <c r="D347" s="251"/>
      <c r="E347" s="251"/>
      <c r="F347" s="181" t="s">
        <v>123</v>
      </c>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c r="AN347" s="182"/>
      <c r="AO347" s="182"/>
      <c r="AP347" s="182"/>
      <c r="AQ347" s="182"/>
      <c r="AR347" s="182"/>
      <c r="AS347" s="182"/>
      <c r="AT347" s="182"/>
      <c r="AU347" s="183">
        <f t="shared" si="6"/>
        <v>0</v>
      </c>
    </row>
    <row r="348" spans="1:47" ht="17">
      <c r="A348" s="257"/>
      <c r="B348" s="249"/>
      <c r="C348" s="252"/>
      <c r="D348" s="252"/>
      <c r="E348" s="252"/>
      <c r="F348" s="184" t="s">
        <v>124</v>
      </c>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3">
        <f t="shared" si="6"/>
        <v>0</v>
      </c>
    </row>
    <row r="349" spans="1:47" ht="17">
      <c r="A349" s="257"/>
      <c r="B349" s="249" t="str">
        <f>'Operating Cost Categories'!A10</f>
        <v>A</v>
      </c>
      <c r="C349" s="250">
        <f>'Operating Cost Summary'!B304</f>
        <v>0</v>
      </c>
      <c r="D349" s="250">
        <f>'Operating Cost Summary'!C304</f>
        <v>0</v>
      </c>
      <c r="E349" s="250">
        <f>'Operating Cost Summary'!D304</f>
        <v>0</v>
      </c>
      <c r="F349" s="181" t="s">
        <v>122</v>
      </c>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3">
        <f t="shared" si="6"/>
        <v>0</v>
      </c>
    </row>
    <row r="350" spans="1:47" ht="17">
      <c r="A350" s="257"/>
      <c r="B350" s="249"/>
      <c r="C350" s="251"/>
      <c r="D350" s="251"/>
      <c r="E350" s="251"/>
      <c r="F350" s="184" t="s">
        <v>123</v>
      </c>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3">
        <f t="shared" si="6"/>
        <v>0</v>
      </c>
    </row>
    <row r="351" spans="1:47" ht="17">
      <c r="A351" s="257"/>
      <c r="B351" s="249"/>
      <c r="C351" s="252"/>
      <c r="D351" s="252"/>
      <c r="E351" s="252"/>
      <c r="F351" s="181" t="s">
        <v>124</v>
      </c>
      <c r="G351" s="182"/>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3">
        <f t="shared" si="6"/>
        <v>0</v>
      </c>
    </row>
    <row r="352" spans="1:47" ht="17">
      <c r="A352" s="257"/>
      <c r="B352" s="249" t="str">
        <f>'Operating Cost Categories'!A11</f>
        <v>B</v>
      </c>
      <c r="C352" s="250">
        <f>'Operating Cost Summary'!B305</f>
        <v>0</v>
      </c>
      <c r="D352" s="250">
        <f>'Operating Cost Summary'!C305</f>
        <v>0</v>
      </c>
      <c r="E352" s="250">
        <f>'Operating Cost Summary'!D305</f>
        <v>0</v>
      </c>
      <c r="F352" s="184" t="s">
        <v>122</v>
      </c>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3">
        <f t="shared" si="6"/>
        <v>0</v>
      </c>
    </row>
    <row r="353" spans="1:47" ht="17">
      <c r="A353" s="257"/>
      <c r="B353" s="249"/>
      <c r="C353" s="251"/>
      <c r="D353" s="251"/>
      <c r="E353" s="251"/>
      <c r="F353" s="181" t="s">
        <v>123</v>
      </c>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c r="AK353" s="182"/>
      <c r="AL353" s="182"/>
      <c r="AM353" s="182"/>
      <c r="AN353" s="182"/>
      <c r="AO353" s="182"/>
      <c r="AP353" s="182"/>
      <c r="AQ353" s="182"/>
      <c r="AR353" s="182"/>
      <c r="AS353" s="182"/>
      <c r="AT353" s="182"/>
      <c r="AU353" s="183">
        <f t="shared" si="6"/>
        <v>0</v>
      </c>
    </row>
    <row r="354" spans="1:47" ht="17">
      <c r="A354" s="257"/>
      <c r="B354" s="249"/>
      <c r="C354" s="252"/>
      <c r="D354" s="252"/>
      <c r="E354" s="252"/>
      <c r="F354" s="184" t="s">
        <v>124</v>
      </c>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3">
        <f t="shared" si="6"/>
        <v>0</v>
      </c>
    </row>
    <row r="355" spans="1:47" ht="17">
      <c r="A355" s="257"/>
      <c r="B355" s="249" t="str">
        <f>'Operating Cost Categories'!A12</f>
        <v>C</v>
      </c>
      <c r="C355" s="250">
        <f>'Operating Cost Summary'!B306</f>
        <v>0</v>
      </c>
      <c r="D355" s="250">
        <f>'Operating Cost Summary'!C306</f>
        <v>0</v>
      </c>
      <c r="E355" s="250">
        <f>'Operating Cost Summary'!D306</f>
        <v>0</v>
      </c>
      <c r="F355" s="181" t="s">
        <v>122</v>
      </c>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c r="AI355" s="182"/>
      <c r="AJ355" s="182"/>
      <c r="AK355" s="182"/>
      <c r="AL355" s="182"/>
      <c r="AM355" s="182"/>
      <c r="AN355" s="182"/>
      <c r="AO355" s="182"/>
      <c r="AP355" s="182"/>
      <c r="AQ355" s="182"/>
      <c r="AR355" s="182"/>
      <c r="AS355" s="182"/>
      <c r="AT355" s="182"/>
      <c r="AU355" s="183">
        <f t="shared" si="6"/>
        <v>0</v>
      </c>
    </row>
    <row r="356" spans="1:47" ht="17">
      <c r="A356" s="257"/>
      <c r="B356" s="249"/>
      <c r="C356" s="251"/>
      <c r="D356" s="251"/>
      <c r="E356" s="251"/>
      <c r="F356" s="184" t="s">
        <v>123</v>
      </c>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3">
        <f t="shared" si="6"/>
        <v>0</v>
      </c>
    </row>
    <row r="357" spans="1:47" ht="17">
      <c r="A357" s="257"/>
      <c r="B357" s="249"/>
      <c r="C357" s="252"/>
      <c r="D357" s="252"/>
      <c r="E357" s="252"/>
      <c r="F357" s="181" t="s">
        <v>124</v>
      </c>
      <c r="G357" s="182"/>
      <c r="H357" s="182"/>
      <c r="I357" s="18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c r="AI357" s="182"/>
      <c r="AJ357" s="182"/>
      <c r="AK357" s="182"/>
      <c r="AL357" s="182"/>
      <c r="AM357" s="182"/>
      <c r="AN357" s="182"/>
      <c r="AO357" s="182"/>
      <c r="AP357" s="182"/>
      <c r="AQ357" s="182"/>
      <c r="AR357" s="182"/>
      <c r="AS357" s="182"/>
      <c r="AT357" s="182"/>
      <c r="AU357" s="183">
        <f t="shared" si="6"/>
        <v>0</v>
      </c>
    </row>
    <row r="358" spans="1:47" ht="17">
      <c r="A358" s="257"/>
      <c r="B358" s="249" t="str">
        <f>'Operating Cost Categories'!A13</f>
        <v>D</v>
      </c>
      <c r="C358" s="250">
        <f>'Operating Cost Summary'!B307</f>
        <v>0</v>
      </c>
      <c r="D358" s="250">
        <f>'Operating Cost Summary'!C307</f>
        <v>0</v>
      </c>
      <c r="E358" s="250">
        <f>'Operating Cost Summary'!D307</f>
        <v>0</v>
      </c>
      <c r="F358" s="184" t="s">
        <v>122</v>
      </c>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3">
        <f t="shared" si="6"/>
        <v>0</v>
      </c>
    </row>
    <row r="359" spans="1:47" ht="17">
      <c r="A359" s="257"/>
      <c r="B359" s="249"/>
      <c r="C359" s="251"/>
      <c r="D359" s="251"/>
      <c r="E359" s="251"/>
      <c r="F359" s="181" t="s">
        <v>123</v>
      </c>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2"/>
      <c r="AL359" s="182"/>
      <c r="AM359" s="182"/>
      <c r="AN359" s="182"/>
      <c r="AO359" s="182"/>
      <c r="AP359" s="182"/>
      <c r="AQ359" s="182"/>
      <c r="AR359" s="182"/>
      <c r="AS359" s="182"/>
      <c r="AT359" s="182"/>
      <c r="AU359" s="183">
        <f t="shared" si="6"/>
        <v>0</v>
      </c>
    </row>
    <row r="360" spans="1:47" ht="17">
      <c r="A360" s="257"/>
      <c r="B360" s="249"/>
      <c r="C360" s="252"/>
      <c r="D360" s="252"/>
      <c r="E360" s="252"/>
      <c r="F360" s="184" t="s">
        <v>124</v>
      </c>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3">
        <f t="shared" si="6"/>
        <v>0</v>
      </c>
    </row>
    <row r="361" spans="1:47" ht="17">
      <c r="A361" s="257"/>
      <c r="B361" s="249" t="str">
        <f>'Operating Cost Categories'!A14</f>
        <v>E</v>
      </c>
      <c r="C361" s="250">
        <f>'Operating Cost Summary'!B308</f>
        <v>0</v>
      </c>
      <c r="D361" s="250">
        <f>'Operating Cost Summary'!C308</f>
        <v>0</v>
      </c>
      <c r="E361" s="250">
        <f>'Operating Cost Summary'!D308</f>
        <v>0</v>
      </c>
      <c r="F361" s="181" t="s">
        <v>122</v>
      </c>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2"/>
      <c r="AL361" s="182"/>
      <c r="AM361" s="182"/>
      <c r="AN361" s="182"/>
      <c r="AO361" s="182"/>
      <c r="AP361" s="182"/>
      <c r="AQ361" s="182"/>
      <c r="AR361" s="182"/>
      <c r="AS361" s="182"/>
      <c r="AT361" s="182"/>
      <c r="AU361" s="183">
        <f t="shared" si="6"/>
        <v>0</v>
      </c>
    </row>
    <row r="362" spans="1:47" ht="17">
      <c r="A362" s="257"/>
      <c r="B362" s="249"/>
      <c r="C362" s="251"/>
      <c r="D362" s="251"/>
      <c r="E362" s="251"/>
      <c r="F362" s="184" t="s">
        <v>123</v>
      </c>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6"/>
      <c r="AL362" s="186"/>
      <c r="AM362" s="186"/>
      <c r="AN362" s="186"/>
      <c r="AO362" s="186"/>
      <c r="AP362" s="186"/>
      <c r="AQ362" s="186"/>
      <c r="AR362" s="186"/>
      <c r="AS362" s="186"/>
      <c r="AT362" s="186"/>
      <c r="AU362" s="183">
        <f t="shared" si="6"/>
        <v>0</v>
      </c>
    </row>
    <row r="363" spans="1:47" ht="17">
      <c r="A363" s="257"/>
      <c r="B363" s="249"/>
      <c r="C363" s="252"/>
      <c r="D363" s="252"/>
      <c r="E363" s="252"/>
      <c r="F363" s="181" t="s">
        <v>124</v>
      </c>
      <c r="G363" s="187"/>
      <c r="H363" s="187"/>
      <c r="I363" s="187"/>
      <c r="J363" s="187"/>
      <c r="K363" s="187"/>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187"/>
      <c r="AT363" s="187"/>
      <c r="AU363" s="183">
        <f t="shared" si="6"/>
        <v>0</v>
      </c>
    </row>
    <row r="365" spans="1:47" ht="29.25" customHeight="1">
      <c r="A365" s="261" t="s">
        <v>132</v>
      </c>
      <c r="B365" s="263" t="s">
        <v>120</v>
      </c>
      <c r="C365" s="264" t="s">
        <v>27</v>
      </c>
      <c r="D365" s="264" t="s">
        <v>28</v>
      </c>
      <c r="E365" s="264" t="s">
        <v>29</v>
      </c>
      <c r="F365" s="253" t="s">
        <v>26</v>
      </c>
      <c r="G365" s="254" t="s">
        <v>2</v>
      </c>
      <c r="H365" s="255"/>
      <c r="I365" s="255"/>
      <c r="J365" s="255"/>
      <c r="K365" s="255"/>
      <c r="L365" s="255"/>
      <c r="M365" s="255"/>
      <c r="N365" s="255"/>
      <c r="O365" s="255"/>
      <c r="P365" s="255"/>
      <c r="Q365" s="255"/>
      <c r="R365" s="255"/>
      <c r="S365" s="255"/>
      <c r="T365" s="255"/>
      <c r="U365" s="255"/>
      <c r="V365" s="255"/>
      <c r="W365" s="255"/>
      <c r="X365" s="255"/>
      <c r="Y365" s="255"/>
      <c r="Z365" s="255"/>
      <c r="AA365" s="255"/>
      <c r="AB365" s="255"/>
      <c r="AC365" s="255"/>
      <c r="AD365" s="255"/>
      <c r="AE365" s="255"/>
      <c r="AF365" s="255"/>
      <c r="AG365" s="255"/>
      <c r="AH365" s="255"/>
      <c r="AI365" s="255"/>
      <c r="AJ365" s="255"/>
      <c r="AK365" s="255"/>
      <c r="AL365" s="255"/>
      <c r="AM365" s="255"/>
      <c r="AN365" s="255"/>
      <c r="AO365" s="255"/>
      <c r="AP365" s="255"/>
      <c r="AQ365" s="255"/>
      <c r="AR365" s="255"/>
      <c r="AS365" s="255"/>
      <c r="AT365" s="255"/>
      <c r="AU365" s="256" t="s">
        <v>0</v>
      </c>
    </row>
    <row r="366" spans="1:47" ht="18">
      <c r="A366" s="262"/>
      <c r="B366" s="263"/>
      <c r="C366" s="265"/>
      <c r="D366" s="265"/>
      <c r="E366" s="265"/>
      <c r="F366" s="253"/>
      <c r="G366" s="180" t="str">
        <f>'Initiative Basics'!C3</f>
        <v>A</v>
      </c>
      <c r="H366" s="180" t="str">
        <f>'Initiative Basics'!C4</f>
        <v>B</v>
      </c>
      <c r="I366" s="180" t="str">
        <f>'Initiative Basics'!C5</f>
        <v>C</v>
      </c>
      <c r="J366" s="180" t="str">
        <f>'Initiative Basics'!C6</f>
        <v>D</v>
      </c>
      <c r="K366" s="180" t="str">
        <f>'Initiative Basics'!C7</f>
        <v>E</v>
      </c>
      <c r="L366" s="180" t="str">
        <f>'Initiative Basics'!C8</f>
        <v>F</v>
      </c>
      <c r="M366" s="180" t="str">
        <f>'Initiative Basics'!C9</f>
        <v>G</v>
      </c>
      <c r="N366" s="180" t="str">
        <f>'Initiative Basics'!C10</f>
        <v>H</v>
      </c>
      <c r="O366" s="180" t="str">
        <f>'Initiative Basics'!C11</f>
        <v>I</v>
      </c>
      <c r="P366" s="180" t="str">
        <f>'Initiative Basics'!C12</f>
        <v>J</v>
      </c>
      <c r="Q366" s="180" t="str">
        <f>'Initiative Basics'!C13</f>
        <v>K</v>
      </c>
      <c r="R366" s="180" t="str">
        <f>'Initiative Basics'!C14</f>
        <v>L</v>
      </c>
      <c r="S366" s="180" t="str">
        <f>'Initiative Basics'!C15</f>
        <v>M</v>
      </c>
      <c r="T366" s="180" t="str">
        <f>'Initiative Basics'!C16</f>
        <v>N</v>
      </c>
      <c r="U366" s="180" t="str">
        <f>'Initiative Basics'!C17</f>
        <v>O</v>
      </c>
      <c r="V366" s="180" t="str">
        <f>'Initiative Basics'!C18</f>
        <v>P</v>
      </c>
      <c r="W366" s="180" t="str">
        <f>'Initiative Basics'!C19</f>
        <v>Q</v>
      </c>
      <c r="X366" s="180" t="str">
        <f>'Initiative Basics'!C20</f>
        <v>R</v>
      </c>
      <c r="Y366" s="180" t="str">
        <f>'Initiative Basics'!C21</f>
        <v>S</v>
      </c>
      <c r="Z366" s="180" t="str">
        <f>'Initiative Basics'!C22</f>
        <v>T</v>
      </c>
      <c r="AA366" s="180" t="str">
        <f>'Initiative Basics'!C23</f>
        <v>U</v>
      </c>
      <c r="AB366" s="180" t="str">
        <f>'Initiative Basics'!C24</f>
        <v>V</v>
      </c>
      <c r="AC366" s="180" t="str">
        <f>'Initiative Basics'!C25</f>
        <v>W</v>
      </c>
      <c r="AD366" s="180" t="str">
        <f>'Initiative Basics'!C26</f>
        <v>X</v>
      </c>
      <c r="AE366" s="180" t="str">
        <f>'Initiative Basics'!C27</f>
        <v>Y</v>
      </c>
      <c r="AF366" s="180" t="str">
        <f>'Initiative Basics'!C28</f>
        <v>Z</v>
      </c>
      <c r="AG366" s="180">
        <f>'Initiative Basics'!C29</f>
        <v>0</v>
      </c>
      <c r="AH366" s="180">
        <f>'Initiative Basics'!C30</f>
        <v>0</v>
      </c>
      <c r="AI366" s="180">
        <f>'Initiative Basics'!C31</f>
        <v>0</v>
      </c>
      <c r="AJ366" s="180">
        <f>'Initiative Basics'!C32</f>
        <v>0</v>
      </c>
      <c r="AK366" s="180">
        <f>'Initiative Basics'!C33</f>
        <v>0</v>
      </c>
      <c r="AL366" s="180">
        <f>'Initiative Basics'!C34</f>
        <v>0</v>
      </c>
      <c r="AM366" s="180">
        <f>'Initiative Basics'!C35</f>
        <v>0</v>
      </c>
      <c r="AN366" s="180">
        <f>'Initiative Basics'!C36</f>
        <v>0</v>
      </c>
      <c r="AO366" s="180">
        <f>'Initiative Basics'!C37</f>
        <v>0</v>
      </c>
      <c r="AP366" s="180">
        <f>'Initiative Basics'!C38</f>
        <v>0</v>
      </c>
      <c r="AQ366" s="180">
        <f>'Initiative Basics'!C39</f>
        <v>0</v>
      </c>
      <c r="AR366" s="180">
        <f>'Initiative Basics'!C40</f>
        <v>0</v>
      </c>
      <c r="AS366" s="180">
        <f>'Initiative Basics'!C41</f>
        <v>0</v>
      </c>
      <c r="AT366" s="180">
        <f>'Initiative Basics'!C42</f>
        <v>0</v>
      </c>
      <c r="AU366" s="256"/>
    </row>
    <row r="367" spans="1:47" ht="17">
      <c r="A367" s="257" t="str">
        <f>'Initiative Basics'!A11</f>
        <v>I</v>
      </c>
      <c r="B367" s="258" t="str">
        <f>'Operating Cost Categories'!A2</f>
        <v>Staff</v>
      </c>
      <c r="C367" s="250">
        <f>'Operating Cost Summary'!B338</f>
        <v>0</v>
      </c>
      <c r="D367" s="250">
        <f>'Operating Cost Summary'!C338</f>
        <v>0</v>
      </c>
      <c r="E367" s="250">
        <f>'Operating Cost Summary'!D338</f>
        <v>0</v>
      </c>
      <c r="F367" s="181" t="s">
        <v>122</v>
      </c>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3">
        <f>SUM(G367:AT367)</f>
        <v>0</v>
      </c>
    </row>
    <row r="368" spans="1:47" ht="17">
      <c r="A368" s="257"/>
      <c r="B368" s="259"/>
      <c r="C368" s="251"/>
      <c r="D368" s="251"/>
      <c r="E368" s="251"/>
      <c r="F368" s="184" t="s">
        <v>123</v>
      </c>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3">
        <f t="shared" ref="AU368:AU405" si="7">SUM(G368:AT368)</f>
        <v>0</v>
      </c>
    </row>
    <row r="369" spans="1:47" ht="17">
      <c r="A369" s="257"/>
      <c r="B369" s="260"/>
      <c r="C369" s="252"/>
      <c r="D369" s="252"/>
      <c r="E369" s="252"/>
      <c r="F369" s="181" t="s">
        <v>124</v>
      </c>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c r="AN369" s="182"/>
      <c r="AO369" s="182"/>
      <c r="AP369" s="182"/>
      <c r="AQ369" s="182"/>
      <c r="AR369" s="182"/>
      <c r="AS369" s="182"/>
      <c r="AT369" s="182"/>
      <c r="AU369" s="183">
        <f t="shared" si="7"/>
        <v>0</v>
      </c>
    </row>
    <row r="370" spans="1:47" ht="17">
      <c r="A370" s="257"/>
      <c r="B370" s="258" t="str">
        <f>'Operating Cost Categories'!A3</f>
        <v>Insurance</v>
      </c>
      <c r="C370" s="250">
        <f>'Operating Cost Summary'!B339</f>
        <v>0</v>
      </c>
      <c r="D370" s="250">
        <f>'Operating Cost Summary'!C339</f>
        <v>0</v>
      </c>
      <c r="E370" s="250">
        <f>'Operating Cost Summary'!D339</f>
        <v>0</v>
      </c>
      <c r="F370" s="184" t="s">
        <v>122</v>
      </c>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3">
        <f t="shared" si="7"/>
        <v>0</v>
      </c>
    </row>
    <row r="371" spans="1:47" ht="17">
      <c r="A371" s="257"/>
      <c r="B371" s="259"/>
      <c r="C371" s="251"/>
      <c r="D371" s="251"/>
      <c r="E371" s="251"/>
      <c r="F371" s="181" t="s">
        <v>123</v>
      </c>
      <c r="G371" s="182"/>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3">
        <f t="shared" si="7"/>
        <v>0</v>
      </c>
    </row>
    <row r="372" spans="1:47" ht="17">
      <c r="A372" s="257"/>
      <c r="B372" s="260"/>
      <c r="C372" s="252"/>
      <c r="D372" s="252"/>
      <c r="E372" s="252"/>
      <c r="F372" s="184" t="s">
        <v>124</v>
      </c>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3">
        <f t="shared" si="7"/>
        <v>0</v>
      </c>
    </row>
    <row r="373" spans="1:47" ht="17">
      <c r="A373" s="257"/>
      <c r="B373" s="249" t="str">
        <f>'Operating Cost Categories'!A4</f>
        <v>Rent</v>
      </c>
      <c r="C373" s="250">
        <f>'Operating Cost Summary'!B340</f>
        <v>0</v>
      </c>
      <c r="D373" s="250">
        <f>'Operating Cost Summary'!C340</f>
        <v>0</v>
      </c>
      <c r="E373" s="250">
        <f>'Operating Cost Summary'!D340</f>
        <v>0</v>
      </c>
      <c r="F373" s="181" t="s">
        <v>122</v>
      </c>
      <c r="G373" s="182"/>
      <c r="H373" s="182"/>
      <c r="I373" s="182"/>
      <c r="J373" s="182"/>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c r="AI373" s="182"/>
      <c r="AJ373" s="182"/>
      <c r="AK373" s="182"/>
      <c r="AL373" s="182"/>
      <c r="AM373" s="182"/>
      <c r="AN373" s="182"/>
      <c r="AO373" s="182"/>
      <c r="AP373" s="182"/>
      <c r="AQ373" s="182"/>
      <c r="AR373" s="182"/>
      <c r="AS373" s="182"/>
      <c r="AT373" s="182"/>
      <c r="AU373" s="183">
        <f t="shared" si="7"/>
        <v>0</v>
      </c>
    </row>
    <row r="374" spans="1:47" ht="17">
      <c r="A374" s="257"/>
      <c r="B374" s="249"/>
      <c r="C374" s="251"/>
      <c r="D374" s="251"/>
      <c r="E374" s="251"/>
      <c r="F374" s="184" t="s">
        <v>123</v>
      </c>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3">
        <f t="shared" si="7"/>
        <v>0</v>
      </c>
    </row>
    <row r="375" spans="1:47" ht="17">
      <c r="A375" s="257"/>
      <c r="B375" s="249"/>
      <c r="C375" s="252"/>
      <c r="D375" s="252"/>
      <c r="E375" s="252"/>
      <c r="F375" s="181" t="s">
        <v>124</v>
      </c>
      <c r="G375" s="182"/>
      <c r="H375" s="182"/>
      <c r="I375" s="182"/>
      <c r="J375" s="182"/>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c r="AI375" s="182"/>
      <c r="AJ375" s="182"/>
      <c r="AK375" s="182"/>
      <c r="AL375" s="182"/>
      <c r="AM375" s="182"/>
      <c r="AN375" s="182"/>
      <c r="AO375" s="182"/>
      <c r="AP375" s="182"/>
      <c r="AQ375" s="182"/>
      <c r="AR375" s="182"/>
      <c r="AS375" s="182"/>
      <c r="AT375" s="182"/>
      <c r="AU375" s="183">
        <f t="shared" si="7"/>
        <v>0</v>
      </c>
    </row>
    <row r="376" spans="1:47" ht="17">
      <c r="A376" s="257"/>
      <c r="B376" s="249" t="str">
        <f>'Operating Cost Categories'!A5</f>
        <v>Utilities</v>
      </c>
      <c r="C376" s="250">
        <f>'Operating Cost Summary'!B341</f>
        <v>0</v>
      </c>
      <c r="D376" s="250">
        <f>'Operating Cost Summary'!C341</f>
        <v>0</v>
      </c>
      <c r="E376" s="250">
        <f>'Operating Cost Summary'!D341</f>
        <v>0</v>
      </c>
      <c r="F376" s="184" t="s">
        <v>122</v>
      </c>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3">
        <f t="shared" si="7"/>
        <v>0</v>
      </c>
    </row>
    <row r="377" spans="1:47" ht="17">
      <c r="A377" s="257"/>
      <c r="B377" s="249"/>
      <c r="C377" s="251"/>
      <c r="D377" s="251"/>
      <c r="E377" s="251"/>
      <c r="F377" s="181" t="s">
        <v>123</v>
      </c>
      <c r="G377" s="182"/>
      <c r="H377" s="182"/>
      <c r="I377" s="18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c r="AI377" s="182"/>
      <c r="AJ377" s="182"/>
      <c r="AK377" s="182"/>
      <c r="AL377" s="182"/>
      <c r="AM377" s="182"/>
      <c r="AN377" s="182"/>
      <c r="AO377" s="182"/>
      <c r="AP377" s="182"/>
      <c r="AQ377" s="182"/>
      <c r="AR377" s="182"/>
      <c r="AS377" s="182"/>
      <c r="AT377" s="182"/>
      <c r="AU377" s="183">
        <f t="shared" si="7"/>
        <v>0</v>
      </c>
    </row>
    <row r="378" spans="1:47" ht="17">
      <c r="A378" s="257"/>
      <c r="B378" s="249"/>
      <c r="C378" s="252"/>
      <c r="D378" s="252"/>
      <c r="E378" s="252"/>
      <c r="F378" s="184" t="s">
        <v>124</v>
      </c>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3">
        <f t="shared" si="7"/>
        <v>0</v>
      </c>
    </row>
    <row r="379" spans="1:47" ht="17">
      <c r="A379" s="257"/>
      <c r="B379" s="249" t="str">
        <f>'Operating Cost Categories'!A6</f>
        <v>Internet/Phones</v>
      </c>
      <c r="C379" s="250">
        <f>'Operating Cost Summary'!B342</f>
        <v>0</v>
      </c>
      <c r="D379" s="250">
        <f>'Operating Cost Summary'!C342</f>
        <v>0</v>
      </c>
      <c r="E379" s="250">
        <f>'Operating Cost Summary'!D342</f>
        <v>0</v>
      </c>
      <c r="F379" s="181" t="s">
        <v>122</v>
      </c>
      <c r="G379" s="182"/>
      <c r="H379" s="182"/>
      <c r="I379" s="182"/>
      <c r="J379" s="182"/>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c r="AI379" s="182"/>
      <c r="AJ379" s="182"/>
      <c r="AK379" s="182"/>
      <c r="AL379" s="182"/>
      <c r="AM379" s="182"/>
      <c r="AN379" s="182"/>
      <c r="AO379" s="182"/>
      <c r="AP379" s="182"/>
      <c r="AQ379" s="182"/>
      <c r="AR379" s="182"/>
      <c r="AS379" s="182"/>
      <c r="AT379" s="182"/>
      <c r="AU379" s="183">
        <f t="shared" si="7"/>
        <v>0</v>
      </c>
    </row>
    <row r="380" spans="1:47" ht="17">
      <c r="A380" s="257"/>
      <c r="B380" s="249"/>
      <c r="C380" s="251"/>
      <c r="D380" s="251"/>
      <c r="E380" s="251"/>
      <c r="F380" s="184" t="s">
        <v>123</v>
      </c>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3">
        <f t="shared" si="7"/>
        <v>0</v>
      </c>
    </row>
    <row r="381" spans="1:47" ht="17">
      <c r="A381" s="257"/>
      <c r="B381" s="249"/>
      <c r="C381" s="252"/>
      <c r="D381" s="252"/>
      <c r="E381" s="252"/>
      <c r="F381" s="181" t="s">
        <v>124</v>
      </c>
      <c r="G381" s="182"/>
      <c r="H381" s="182"/>
      <c r="I381" s="182"/>
      <c r="J381" s="182"/>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c r="AI381" s="182"/>
      <c r="AJ381" s="182"/>
      <c r="AK381" s="182"/>
      <c r="AL381" s="182"/>
      <c r="AM381" s="182"/>
      <c r="AN381" s="182"/>
      <c r="AO381" s="182"/>
      <c r="AP381" s="182"/>
      <c r="AQ381" s="182"/>
      <c r="AR381" s="182"/>
      <c r="AS381" s="182"/>
      <c r="AT381" s="182"/>
      <c r="AU381" s="183">
        <f t="shared" si="7"/>
        <v>0</v>
      </c>
    </row>
    <row r="382" spans="1:47" ht="17">
      <c r="A382" s="257"/>
      <c r="B382" s="249" t="str">
        <f>'Operating Cost Categories'!A7</f>
        <v>Office Supplies</v>
      </c>
      <c r="C382" s="250">
        <f>'Operating Cost Summary'!B343</f>
        <v>0</v>
      </c>
      <c r="D382" s="250">
        <f>'Operating Cost Summary'!C343</f>
        <v>0</v>
      </c>
      <c r="E382" s="250">
        <f>'Operating Cost Summary'!D343</f>
        <v>0</v>
      </c>
      <c r="F382" s="184" t="s">
        <v>122</v>
      </c>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3">
        <f t="shared" si="7"/>
        <v>0</v>
      </c>
    </row>
    <row r="383" spans="1:47" ht="17">
      <c r="A383" s="257"/>
      <c r="B383" s="249"/>
      <c r="C383" s="251"/>
      <c r="D383" s="251"/>
      <c r="E383" s="251"/>
      <c r="F383" s="181" t="s">
        <v>123</v>
      </c>
      <c r="G383" s="182"/>
      <c r="H383" s="182"/>
      <c r="I383" s="18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c r="AK383" s="182"/>
      <c r="AL383" s="182"/>
      <c r="AM383" s="182"/>
      <c r="AN383" s="182"/>
      <c r="AO383" s="182"/>
      <c r="AP383" s="182"/>
      <c r="AQ383" s="182"/>
      <c r="AR383" s="182"/>
      <c r="AS383" s="182"/>
      <c r="AT383" s="182"/>
      <c r="AU383" s="183">
        <f t="shared" si="7"/>
        <v>0</v>
      </c>
    </row>
    <row r="384" spans="1:47" ht="17">
      <c r="A384" s="257"/>
      <c r="B384" s="249"/>
      <c r="C384" s="252"/>
      <c r="D384" s="252"/>
      <c r="E384" s="252"/>
      <c r="F384" s="184" t="s">
        <v>124</v>
      </c>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3">
        <f t="shared" si="7"/>
        <v>0</v>
      </c>
    </row>
    <row r="385" spans="1:47" ht="17">
      <c r="A385" s="257"/>
      <c r="B385" s="249" t="str">
        <f>'Operating Cost Categories'!A8</f>
        <v>Transportation</v>
      </c>
      <c r="C385" s="250">
        <f>'Operating Cost Summary'!B344</f>
        <v>0</v>
      </c>
      <c r="D385" s="250">
        <f>'Operating Cost Summary'!C344</f>
        <v>0</v>
      </c>
      <c r="E385" s="250">
        <f>'Operating Cost Summary'!D344</f>
        <v>0</v>
      </c>
      <c r="F385" s="181" t="s">
        <v>122</v>
      </c>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182"/>
      <c r="AN385" s="182"/>
      <c r="AO385" s="182"/>
      <c r="AP385" s="182"/>
      <c r="AQ385" s="182"/>
      <c r="AR385" s="182"/>
      <c r="AS385" s="182"/>
      <c r="AT385" s="182"/>
      <c r="AU385" s="183">
        <f t="shared" si="7"/>
        <v>0</v>
      </c>
    </row>
    <row r="386" spans="1:47" ht="17">
      <c r="A386" s="257"/>
      <c r="B386" s="249"/>
      <c r="C386" s="251"/>
      <c r="D386" s="251"/>
      <c r="E386" s="251"/>
      <c r="F386" s="184" t="s">
        <v>123</v>
      </c>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3">
        <f t="shared" si="7"/>
        <v>0</v>
      </c>
    </row>
    <row r="387" spans="1:47" ht="17">
      <c r="A387" s="257"/>
      <c r="B387" s="249"/>
      <c r="C387" s="252"/>
      <c r="D387" s="252"/>
      <c r="E387" s="252"/>
      <c r="F387" s="181" t="s">
        <v>124</v>
      </c>
      <c r="G387" s="182"/>
      <c r="H387" s="182"/>
      <c r="I387" s="18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c r="AN387" s="182"/>
      <c r="AO387" s="182"/>
      <c r="AP387" s="182"/>
      <c r="AQ387" s="182"/>
      <c r="AR387" s="182"/>
      <c r="AS387" s="182"/>
      <c r="AT387" s="182"/>
      <c r="AU387" s="183">
        <f t="shared" si="7"/>
        <v>0</v>
      </c>
    </row>
    <row r="388" spans="1:47" ht="17">
      <c r="A388" s="257"/>
      <c r="B388" s="249" t="str">
        <f>'Operating Cost Categories'!A9</f>
        <v>Consultants/Contracts</v>
      </c>
      <c r="C388" s="250">
        <f>'Operating Cost Summary'!B345</f>
        <v>0</v>
      </c>
      <c r="D388" s="250">
        <f>'Operating Cost Summary'!C345</f>
        <v>0</v>
      </c>
      <c r="E388" s="250">
        <f>'Operating Cost Summary'!D345</f>
        <v>0</v>
      </c>
      <c r="F388" s="184" t="s">
        <v>122</v>
      </c>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3">
        <f t="shared" si="7"/>
        <v>0</v>
      </c>
    </row>
    <row r="389" spans="1:47" ht="17">
      <c r="A389" s="257"/>
      <c r="B389" s="249"/>
      <c r="C389" s="251"/>
      <c r="D389" s="251"/>
      <c r="E389" s="251"/>
      <c r="F389" s="181" t="s">
        <v>123</v>
      </c>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182"/>
      <c r="AL389" s="182"/>
      <c r="AM389" s="182"/>
      <c r="AN389" s="182"/>
      <c r="AO389" s="182"/>
      <c r="AP389" s="182"/>
      <c r="AQ389" s="182"/>
      <c r="AR389" s="182"/>
      <c r="AS389" s="182"/>
      <c r="AT389" s="182"/>
      <c r="AU389" s="183">
        <f t="shared" si="7"/>
        <v>0</v>
      </c>
    </row>
    <row r="390" spans="1:47" ht="17">
      <c r="A390" s="257"/>
      <c r="B390" s="249"/>
      <c r="C390" s="252"/>
      <c r="D390" s="252"/>
      <c r="E390" s="252"/>
      <c r="F390" s="184" t="s">
        <v>124</v>
      </c>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3">
        <f t="shared" si="7"/>
        <v>0</v>
      </c>
    </row>
    <row r="391" spans="1:47" ht="17">
      <c r="A391" s="257"/>
      <c r="B391" s="249" t="str">
        <f>'Operating Cost Categories'!A10</f>
        <v>A</v>
      </c>
      <c r="C391" s="250">
        <f>'Operating Cost Summary'!B346</f>
        <v>0</v>
      </c>
      <c r="D391" s="250">
        <f>'Operating Cost Summary'!C346</f>
        <v>0</v>
      </c>
      <c r="E391" s="250">
        <f>'Operating Cost Summary'!D346</f>
        <v>0</v>
      </c>
      <c r="F391" s="181" t="s">
        <v>122</v>
      </c>
      <c r="G391" s="182"/>
      <c r="H391" s="182"/>
      <c r="I391" s="182"/>
      <c r="J391" s="182"/>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c r="AI391" s="182"/>
      <c r="AJ391" s="182"/>
      <c r="AK391" s="182"/>
      <c r="AL391" s="182"/>
      <c r="AM391" s="182"/>
      <c r="AN391" s="182"/>
      <c r="AO391" s="182"/>
      <c r="AP391" s="182"/>
      <c r="AQ391" s="182"/>
      <c r="AR391" s="182"/>
      <c r="AS391" s="182"/>
      <c r="AT391" s="182"/>
      <c r="AU391" s="183">
        <f t="shared" si="7"/>
        <v>0</v>
      </c>
    </row>
    <row r="392" spans="1:47" ht="17">
      <c r="A392" s="257"/>
      <c r="B392" s="249"/>
      <c r="C392" s="251"/>
      <c r="D392" s="251"/>
      <c r="E392" s="251"/>
      <c r="F392" s="184" t="s">
        <v>123</v>
      </c>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3">
        <f t="shared" si="7"/>
        <v>0</v>
      </c>
    </row>
    <row r="393" spans="1:47" ht="17">
      <c r="A393" s="257"/>
      <c r="B393" s="249"/>
      <c r="C393" s="252"/>
      <c r="D393" s="252"/>
      <c r="E393" s="252"/>
      <c r="F393" s="181" t="s">
        <v>124</v>
      </c>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2"/>
      <c r="AT393" s="182"/>
      <c r="AU393" s="183">
        <f t="shared" si="7"/>
        <v>0</v>
      </c>
    </row>
    <row r="394" spans="1:47" ht="17">
      <c r="A394" s="257"/>
      <c r="B394" s="249" t="str">
        <f>'Operating Cost Categories'!A11</f>
        <v>B</v>
      </c>
      <c r="C394" s="250">
        <f>'Operating Cost Summary'!B347</f>
        <v>0</v>
      </c>
      <c r="D394" s="250">
        <f>'Operating Cost Summary'!C347</f>
        <v>0</v>
      </c>
      <c r="E394" s="250">
        <f>'Operating Cost Summary'!D347</f>
        <v>0</v>
      </c>
      <c r="F394" s="184" t="s">
        <v>122</v>
      </c>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3">
        <f t="shared" si="7"/>
        <v>0</v>
      </c>
    </row>
    <row r="395" spans="1:47" ht="17">
      <c r="A395" s="257"/>
      <c r="B395" s="249"/>
      <c r="C395" s="251"/>
      <c r="D395" s="251"/>
      <c r="E395" s="251"/>
      <c r="F395" s="181" t="s">
        <v>123</v>
      </c>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182"/>
      <c r="AL395" s="182"/>
      <c r="AM395" s="182"/>
      <c r="AN395" s="182"/>
      <c r="AO395" s="182"/>
      <c r="AP395" s="182"/>
      <c r="AQ395" s="182"/>
      <c r="AR395" s="182"/>
      <c r="AS395" s="182"/>
      <c r="AT395" s="182"/>
      <c r="AU395" s="183">
        <f t="shared" si="7"/>
        <v>0</v>
      </c>
    </row>
    <row r="396" spans="1:47" ht="17">
      <c r="A396" s="257"/>
      <c r="B396" s="249"/>
      <c r="C396" s="252"/>
      <c r="D396" s="252"/>
      <c r="E396" s="252"/>
      <c r="F396" s="184" t="s">
        <v>124</v>
      </c>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3">
        <f t="shared" si="7"/>
        <v>0</v>
      </c>
    </row>
    <row r="397" spans="1:47" ht="17">
      <c r="A397" s="257"/>
      <c r="B397" s="249" t="str">
        <f>'Operating Cost Categories'!A12</f>
        <v>C</v>
      </c>
      <c r="C397" s="250">
        <f>'Operating Cost Summary'!B348</f>
        <v>0</v>
      </c>
      <c r="D397" s="250">
        <f>'Operating Cost Summary'!C348</f>
        <v>0</v>
      </c>
      <c r="E397" s="250">
        <f>'Operating Cost Summary'!D348</f>
        <v>0</v>
      </c>
      <c r="F397" s="181" t="s">
        <v>122</v>
      </c>
      <c r="G397" s="182"/>
      <c r="H397" s="182"/>
      <c r="I397" s="182"/>
      <c r="J397" s="182"/>
      <c r="K397" s="182"/>
      <c r="L397" s="182"/>
      <c r="M397" s="182"/>
      <c r="N397" s="182"/>
      <c r="O397" s="182"/>
      <c r="P397" s="182"/>
      <c r="Q397" s="182"/>
      <c r="R397" s="182"/>
      <c r="S397" s="182"/>
      <c r="T397" s="182"/>
      <c r="U397" s="182"/>
      <c r="V397" s="182"/>
      <c r="W397" s="182"/>
      <c r="X397" s="182"/>
      <c r="Y397" s="182"/>
      <c r="Z397" s="182"/>
      <c r="AA397" s="182"/>
      <c r="AB397" s="182"/>
      <c r="AC397" s="182"/>
      <c r="AD397" s="182"/>
      <c r="AE397" s="182"/>
      <c r="AF397" s="182"/>
      <c r="AG397" s="182"/>
      <c r="AH397" s="182"/>
      <c r="AI397" s="182"/>
      <c r="AJ397" s="182"/>
      <c r="AK397" s="182"/>
      <c r="AL397" s="182"/>
      <c r="AM397" s="182"/>
      <c r="AN397" s="182"/>
      <c r="AO397" s="182"/>
      <c r="AP397" s="182"/>
      <c r="AQ397" s="182"/>
      <c r="AR397" s="182"/>
      <c r="AS397" s="182"/>
      <c r="AT397" s="182"/>
      <c r="AU397" s="183">
        <f t="shared" si="7"/>
        <v>0</v>
      </c>
    </row>
    <row r="398" spans="1:47" ht="17">
      <c r="A398" s="257"/>
      <c r="B398" s="249"/>
      <c r="C398" s="251"/>
      <c r="D398" s="251"/>
      <c r="E398" s="251"/>
      <c r="F398" s="184" t="s">
        <v>123</v>
      </c>
      <c r="G398" s="185"/>
      <c r="H398" s="185"/>
      <c r="I398" s="185"/>
      <c r="J398" s="185"/>
      <c r="K398" s="185"/>
      <c r="L398" s="185"/>
      <c r="M398" s="185"/>
      <c r="N398" s="185"/>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3">
        <f t="shared" si="7"/>
        <v>0</v>
      </c>
    </row>
    <row r="399" spans="1:47" ht="17">
      <c r="A399" s="257"/>
      <c r="B399" s="249"/>
      <c r="C399" s="252"/>
      <c r="D399" s="252"/>
      <c r="E399" s="252"/>
      <c r="F399" s="181" t="s">
        <v>124</v>
      </c>
      <c r="G399" s="182"/>
      <c r="H399" s="182"/>
      <c r="I399" s="182"/>
      <c r="J399" s="182"/>
      <c r="K399" s="182"/>
      <c r="L399" s="182"/>
      <c r="M399" s="182"/>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c r="AI399" s="182"/>
      <c r="AJ399" s="182"/>
      <c r="AK399" s="182"/>
      <c r="AL399" s="182"/>
      <c r="AM399" s="182"/>
      <c r="AN399" s="182"/>
      <c r="AO399" s="182"/>
      <c r="AP399" s="182"/>
      <c r="AQ399" s="182"/>
      <c r="AR399" s="182"/>
      <c r="AS399" s="182"/>
      <c r="AT399" s="182"/>
      <c r="AU399" s="183">
        <f t="shared" si="7"/>
        <v>0</v>
      </c>
    </row>
    <row r="400" spans="1:47" ht="17">
      <c r="A400" s="257"/>
      <c r="B400" s="249" t="str">
        <f>'Operating Cost Categories'!A13</f>
        <v>D</v>
      </c>
      <c r="C400" s="250">
        <f>'Operating Cost Summary'!B349</f>
        <v>0</v>
      </c>
      <c r="D400" s="250">
        <f>'Operating Cost Summary'!C349</f>
        <v>0</v>
      </c>
      <c r="E400" s="250">
        <f>'Operating Cost Summary'!D349</f>
        <v>0</v>
      </c>
      <c r="F400" s="184" t="s">
        <v>122</v>
      </c>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3">
        <f t="shared" si="7"/>
        <v>0</v>
      </c>
    </row>
    <row r="401" spans="1:47" ht="17">
      <c r="A401" s="257"/>
      <c r="B401" s="249"/>
      <c r="C401" s="251"/>
      <c r="D401" s="251"/>
      <c r="E401" s="251"/>
      <c r="F401" s="181" t="s">
        <v>123</v>
      </c>
      <c r="G401" s="182"/>
      <c r="H401" s="182"/>
      <c r="I401" s="182"/>
      <c r="J401" s="182"/>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182"/>
      <c r="AG401" s="182"/>
      <c r="AH401" s="182"/>
      <c r="AI401" s="182"/>
      <c r="AJ401" s="182"/>
      <c r="AK401" s="182"/>
      <c r="AL401" s="182"/>
      <c r="AM401" s="182"/>
      <c r="AN401" s="182"/>
      <c r="AO401" s="182"/>
      <c r="AP401" s="182"/>
      <c r="AQ401" s="182"/>
      <c r="AR401" s="182"/>
      <c r="AS401" s="182"/>
      <c r="AT401" s="182"/>
      <c r="AU401" s="183">
        <f t="shared" si="7"/>
        <v>0</v>
      </c>
    </row>
    <row r="402" spans="1:47" ht="17">
      <c r="A402" s="257"/>
      <c r="B402" s="249"/>
      <c r="C402" s="252"/>
      <c r="D402" s="252"/>
      <c r="E402" s="252"/>
      <c r="F402" s="184" t="s">
        <v>124</v>
      </c>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3">
        <f t="shared" si="7"/>
        <v>0</v>
      </c>
    </row>
    <row r="403" spans="1:47" ht="17">
      <c r="A403" s="257"/>
      <c r="B403" s="249" t="str">
        <f>'Operating Cost Categories'!A14</f>
        <v>E</v>
      </c>
      <c r="C403" s="250">
        <f>'Operating Cost Summary'!B350</f>
        <v>0</v>
      </c>
      <c r="D403" s="250">
        <f>'Operating Cost Summary'!C350</f>
        <v>0</v>
      </c>
      <c r="E403" s="250">
        <f>'Operating Cost Summary'!D350</f>
        <v>0</v>
      </c>
      <c r="F403" s="181" t="s">
        <v>122</v>
      </c>
      <c r="G403" s="182"/>
      <c r="H403" s="182"/>
      <c r="I403" s="182"/>
      <c r="J403" s="182"/>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c r="AI403" s="182"/>
      <c r="AJ403" s="182"/>
      <c r="AK403" s="182"/>
      <c r="AL403" s="182"/>
      <c r="AM403" s="182"/>
      <c r="AN403" s="182"/>
      <c r="AO403" s="182"/>
      <c r="AP403" s="182"/>
      <c r="AQ403" s="182"/>
      <c r="AR403" s="182"/>
      <c r="AS403" s="182"/>
      <c r="AT403" s="182"/>
      <c r="AU403" s="183">
        <f t="shared" si="7"/>
        <v>0</v>
      </c>
    </row>
    <row r="404" spans="1:47" ht="17">
      <c r="A404" s="257"/>
      <c r="B404" s="249"/>
      <c r="C404" s="251"/>
      <c r="D404" s="251"/>
      <c r="E404" s="251"/>
      <c r="F404" s="184" t="s">
        <v>123</v>
      </c>
      <c r="G404" s="186"/>
      <c r="H404" s="186"/>
      <c r="I404" s="186"/>
      <c r="J404" s="186"/>
      <c r="K404" s="186"/>
      <c r="L404" s="186"/>
      <c r="M404" s="186"/>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6"/>
      <c r="AL404" s="186"/>
      <c r="AM404" s="186"/>
      <c r="AN404" s="186"/>
      <c r="AO404" s="186"/>
      <c r="AP404" s="186"/>
      <c r="AQ404" s="186"/>
      <c r="AR404" s="186"/>
      <c r="AS404" s="186"/>
      <c r="AT404" s="186"/>
      <c r="AU404" s="183">
        <f t="shared" si="7"/>
        <v>0</v>
      </c>
    </row>
    <row r="405" spans="1:47" ht="17">
      <c r="A405" s="257"/>
      <c r="B405" s="249"/>
      <c r="C405" s="252"/>
      <c r="D405" s="252"/>
      <c r="E405" s="252"/>
      <c r="F405" s="181" t="s">
        <v>124</v>
      </c>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c r="AK405" s="187"/>
      <c r="AL405" s="187"/>
      <c r="AM405" s="187"/>
      <c r="AN405" s="187"/>
      <c r="AO405" s="187"/>
      <c r="AP405" s="187"/>
      <c r="AQ405" s="187"/>
      <c r="AR405" s="187"/>
      <c r="AS405" s="187"/>
      <c r="AT405" s="187"/>
      <c r="AU405" s="183">
        <f t="shared" si="7"/>
        <v>0</v>
      </c>
    </row>
    <row r="407" spans="1:47" ht="29.25" customHeight="1">
      <c r="A407" s="261" t="s">
        <v>132</v>
      </c>
      <c r="B407" s="263" t="s">
        <v>120</v>
      </c>
      <c r="C407" s="264" t="s">
        <v>27</v>
      </c>
      <c r="D407" s="264" t="s">
        <v>28</v>
      </c>
      <c r="E407" s="264" t="s">
        <v>29</v>
      </c>
      <c r="F407" s="253" t="s">
        <v>26</v>
      </c>
      <c r="G407" s="254" t="s">
        <v>2</v>
      </c>
      <c r="H407" s="255"/>
      <c r="I407" s="255"/>
      <c r="J407" s="255"/>
      <c r="K407" s="255"/>
      <c r="L407" s="255"/>
      <c r="M407" s="255"/>
      <c r="N407" s="255"/>
      <c r="O407" s="255"/>
      <c r="P407" s="255"/>
      <c r="Q407" s="255"/>
      <c r="R407" s="255"/>
      <c r="S407" s="255"/>
      <c r="T407" s="255"/>
      <c r="U407" s="255"/>
      <c r="V407" s="255"/>
      <c r="W407" s="255"/>
      <c r="X407" s="255"/>
      <c r="Y407" s="255"/>
      <c r="Z407" s="255"/>
      <c r="AA407" s="255"/>
      <c r="AB407" s="255"/>
      <c r="AC407" s="255"/>
      <c r="AD407" s="255"/>
      <c r="AE407" s="255"/>
      <c r="AF407" s="255"/>
      <c r="AG407" s="255"/>
      <c r="AH407" s="255"/>
      <c r="AI407" s="255"/>
      <c r="AJ407" s="255"/>
      <c r="AK407" s="255"/>
      <c r="AL407" s="255"/>
      <c r="AM407" s="255"/>
      <c r="AN407" s="255"/>
      <c r="AO407" s="255"/>
      <c r="AP407" s="255"/>
      <c r="AQ407" s="255"/>
      <c r="AR407" s="255"/>
      <c r="AS407" s="255"/>
      <c r="AT407" s="255"/>
      <c r="AU407" s="256" t="s">
        <v>0</v>
      </c>
    </row>
    <row r="408" spans="1:47" ht="18">
      <c r="A408" s="262"/>
      <c r="B408" s="263"/>
      <c r="C408" s="265"/>
      <c r="D408" s="265"/>
      <c r="E408" s="265"/>
      <c r="F408" s="253"/>
      <c r="G408" s="180" t="str">
        <f>'Initiative Basics'!C3</f>
        <v>A</v>
      </c>
      <c r="H408" s="180" t="str">
        <f>'Initiative Basics'!C4</f>
        <v>B</v>
      </c>
      <c r="I408" s="180" t="str">
        <f>'Initiative Basics'!C5</f>
        <v>C</v>
      </c>
      <c r="J408" s="180" t="str">
        <f>'Initiative Basics'!C6</f>
        <v>D</v>
      </c>
      <c r="K408" s="180" t="str">
        <f>'Initiative Basics'!C7</f>
        <v>E</v>
      </c>
      <c r="L408" s="180" t="str">
        <f>'Initiative Basics'!C8</f>
        <v>F</v>
      </c>
      <c r="M408" s="180" t="str">
        <f>'Initiative Basics'!C9</f>
        <v>G</v>
      </c>
      <c r="N408" s="180" t="str">
        <f>'Initiative Basics'!C10</f>
        <v>H</v>
      </c>
      <c r="O408" s="180" t="str">
        <f>'Initiative Basics'!C11</f>
        <v>I</v>
      </c>
      <c r="P408" s="180" t="str">
        <f>'Initiative Basics'!C12</f>
        <v>J</v>
      </c>
      <c r="Q408" s="180" t="str">
        <f>'Initiative Basics'!C13</f>
        <v>K</v>
      </c>
      <c r="R408" s="180" t="str">
        <f>'Initiative Basics'!C14</f>
        <v>L</v>
      </c>
      <c r="S408" s="180" t="str">
        <f>'Initiative Basics'!C15</f>
        <v>M</v>
      </c>
      <c r="T408" s="180" t="str">
        <f>'Initiative Basics'!C16</f>
        <v>N</v>
      </c>
      <c r="U408" s="180" t="str">
        <f>'Initiative Basics'!C17</f>
        <v>O</v>
      </c>
      <c r="V408" s="180" t="str">
        <f>'Initiative Basics'!C18</f>
        <v>P</v>
      </c>
      <c r="W408" s="180" t="str">
        <f>'Initiative Basics'!C19</f>
        <v>Q</v>
      </c>
      <c r="X408" s="180" t="str">
        <f>'Initiative Basics'!C20</f>
        <v>R</v>
      </c>
      <c r="Y408" s="180" t="str">
        <f>'Initiative Basics'!C21</f>
        <v>S</v>
      </c>
      <c r="Z408" s="180" t="str">
        <f>'Initiative Basics'!C22</f>
        <v>T</v>
      </c>
      <c r="AA408" s="180" t="str">
        <f>'Initiative Basics'!C23</f>
        <v>U</v>
      </c>
      <c r="AB408" s="180" t="str">
        <f>'Initiative Basics'!C24</f>
        <v>V</v>
      </c>
      <c r="AC408" s="180" t="str">
        <f>'Initiative Basics'!C25</f>
        <v>W</v>
      </c>
      <c r="AD408" s="180" t="str">
        <f>'Initiative Basics'!C26</f>
        <v>X</v>
      </c>
      <c r="AE408" s="180" t="str">
        <f>'Initiative Basics'!C27</f>
        <v>Y</v>
      </c>
      <c r="AF408" s="180" t="str">
        <f>'Initiative Basics'!C28</f>
        <v>Z</v>
      </c>
      <c r="AG408" s="180">
        <f>'Initiative Basics'!C29</f>
        <v>0</v>
      </c>
      <c r="AH408" s="180">
        <f>'Initiative Basics'!C30</f>
        <v>0</v>
      </c>
      <c r="AI408" s="180">
        <f>'Initiative Basics'!C31</f>
        <v>0</v>
      </c>
      <c r="AJ408" s="180">
        <f>'Initiative Basics'!C32</f>
        <v>0</v>
      </c>
      <c r="AK408" s="180">
        <f>'Initiative Basics'!C33</f>
        <v>0</v>
      </c>
      <c r="AL408" s="180">
        <f>'Initiative Basics'!C34</f>
        <v>0</v>
      </c>
      <c r="AM408" s="180">
        <f>'Initiative Basics'!C35</f>
        <v>0</v>
      </c>
      <c r="AN408" s="180">
        <f>'Initiative Basics'!C36</f>
        <v>0</v>
      </c>
      <c r="AO408" s="180">
        <f>'Initiative Basics'!C37</f>
        <v>0</v>
      </c>
      <c r="AP408" s="180">
        <f>'Initiative Basics'!C38</f>
        <v>0</v>
      </c>
      <c r="AQ408" s="180">
        <f>'Initiative Basics'!C39</f>
        <v>0</v>
      </c>
      <c r="AR408" s="180">
        <f>'Initiative Basics'!C40</f>
        <v>0</v>
      </c>
      <c r="AS408" s="180">
        <f>'Initiative Basics'!C41</f>
        <v>0</v>
      </c>
      <c r="AT408" s="180">
        <f>'Initiative Basics'!C42</f>
        <v>0</v>
      </c>
      <c r="AU408" s="256"/>
    </row>
    <row r="409" spans="1:47" ht="17">
      <c r="A409" s="257" t="str">
        <f>'Initiative Basics'!A12</f>
        <v>J</v>
      </c>
      <c r="B409" s="258" t="str">
        <f>'Operating Cost Categories'!A2</f>
        <v>Staff</v>
      </c>
      <c r="C409" s="250">
        <f>'Operating Cost Summary'!B380</f>
        <v>0</v>
      </c>
      <c r="D409" s="250">
        <f>'Operating Cost Summary'!C380</f>
        <v>0</v>
      </c>
      <c r="E409" s="250">
        <f>'Operating Cost Summary'!D380</f>
        <v>0</v>
      </c>
      <c r="F409" s="181" t="s">
        <v>122</v>
      </c>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c r="AN409" s="182"/>
      <c r="AO409" s="182"/>
      <c r="AP409" s="182"/>
      <c r="AQ409" s="182"/>
      <c r="AR409" s="182"/>
      <c r="AS409" s="182"/>
      <c r="AT409" s="182"/>
      <c r="AU409" s="183">
        <f>SUM(G409:AT409)</f>
        <v>0</v>
      </c>
    </row>
    <row r="410" spans="1:47" ht="17">
      <c r="A410" s="257"/>
      <c r="B410" s="259"/>
      <c r="C410" s="251"/>
      <c r="D410" s="251"/>
      <c r="E410" s="251"/>
      <c r="F410" s="184" t="s">
        <v>123</v>
      </c>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3">
        <f t="shared" ref="AU410:AU447" si="8">SUM(G410:AT410)</f>
        <v>0</v>
      </c>
    </row>
    <row r="411" spans="1:47" ht="17">
      <c r="A411" s="257"/>
      <c r="B411" s="260"/>
      <c r="C411" s="252"/>
      <c r="D411" s="252"/>
      <c r="E411" s="252"/>
      <c r="F411" s="181" t="s">
        <v>124</v>
      </c>
      <c r="G411" s="182"/>
      <c r="H411" s="182"/>
      <c r="I411" s="18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82"/>
      <c r="AL411" s="182"/>
      <c r="AM411" s="182"/>
      <c r="AN411" s="182"/>
      <c r="AO411" s="182"/>
      <c r="AP411" s="182"/>
      <c r="AQ411" s="182"/>
      <c r="AR411" s="182"/>
      <c r="AS411" s="182"/>
      <c r="AT411" s="182"/>
      <c r="AU411" s="183">
        <f t="shared" si="8"/>
        <v>0</v>
      </c>
    </row>
    <row r="412" spans="1:47" ht="17">
      <c r="A412" s="257"/>
      <c r="B412" s="258" t="str">
        <f>'Operating Cost Categories'!A3</f>
        <v>Insurance</v>
      </c>
      <c r="C412" s="250">
        <f>'Operating Cost Summary'!B381</f>
        <v>0</v>
      </c>
      <c r="D412" s="250">
        <f>'Operating Cost Summary'!C381</f>
        <v>0</v>
      </c>
      <c r="E412" s="250">
        <f>'Operating Cost Summary'!D381</f>
        <v>0</v>
      </c>
      <c r="F412" s="184" t="s">
        <v>122</v>
      </c>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3">
        <f t="shared" si="8"/>
        <v>0</v>
      </c>
    </row>
    <row r="413" spans="1:47" ht="17">
      <c r="A413" s="257"/>
      <c r="B413" s="259"/>
      <c r="C413" s="251"/>
      <c r="D413" s="251"/>
      <c r="E413" s="251"/>
      <c r="F413" s="181" t="s">
        <v>123</v>
      </c>
      <c r="G413" s="182"/>
      <c r="H413" s="182"/>
      <c r="I413" s="182"/>
      <c r="J413" s="182"/>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c r="AK413" s="182"/>
      <c r="AL413" s="182"/>
      <c r="AM413" s="182"/>
      <c r="AN413" s="182"/>
      <c r="AO413" s="182"/>
      <c r="AP413" s="182"/>
      <c r="AQ413" s="182"/>
      <c r="AR413" s="182"/>
      <c r="AS413" s="182"/>
      <c r="AT413" s="182"/>
      <c r="AU413" s="183">
        <f t="shared" si="8"/>
        <v>0</v>
      </c>
    </row>
    <row r="414" spans="1:47" ht="17">
      <c r="A414" s="257"/>
      <c r="B414" s="260"/>
      <c r="C414" s="252"/>
      <c r="D414" s="252"/>
      <c r="E414" s="252"/>
      <c r="F414" s="184" t="s">
        <v>124</v>
      </c>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3">
        <f t="shared" si="8"/>
        <v>0</v>
      </c>
    </row>
    <row r="415" spans="1:47" ht="17">
      <c r="A415" s="257"/>
      <c r="B415" s="249" t="str">
        <f>'Operating Cost Categories'!A4</f>
        <v>Rent</v>
      </c>
      <c r="C415" s="250">
        <f>'Operating Cost Summary'!B382</f>
        <v>0</v>
      </c>
      <c r="D415" s="250">
        <f>'Operating Cost Summary'!C382</f>
        <v>0</v>
      </c>
      <c r="E415" s="250">
        <f>'Operating Cost Summary'!D382</f>
        <v>0</v>
      </c>
      <c r="F415" s="181" t="s">
        <v>122</v>
      </c>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82"/>
      <c r="AL415" s="182"/>
      <c r="AM415" s="182"/>
      <c r="AN415" s="182"/>
      <c r="AO415" s="182"/>
      <c r="AP415" s="182"/>
      <c r="AQ415" s="182"/>
      <c r="AR415" s="182"/>
      <c r="AS415" s="182"/>
      <c r="AT415" s="182"/>
      <c r="AU415" s="183">
        <f t="shared" si="8"/>
        <v>0</v>
      </c>
    </row>
    <row r="416" spans="1:47" ht="17">
      <c r="A416" s="257"/>
      <c r="B416" s="249"/>
      <c r="C416" s="251"/>
      <c r="D416" s="251"/>
      <c r="E416" s="251"/>
      <c r="F416" s="184" t="s">
        <v>123</v>
      </c>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3">
        <f t="shared" si="8"/>
        <v>0</v>
      </c>
    </row>
    <row r="417" spans="1:47" ht="17">
      <c r="A417" s="257"/>
      <c r="B417" s="249"/>
      <c r="C417" s="252"/>
      <c r="D417" s="252"/>
      <c r="E417" s="252"/>
      <c r="F417" s="181" t="s">
        <v>124</v>
      </c>
      <c r="G417" s="182"/>
      <c r="H417" s="182"/>
      <c r="I417" s="18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2"/>
      <c r="AL417" s="182"/>
      <c r="AM417" s="182"/>
      <c r="AN417" s="182"/>
      <c r="AO417" s="182"/>
      <c r="AP417" s="182"/>
      <c r="AQ417" s="182"/>
      <c r="AR417" s="182"/>
      <c r="AS417" s="182"/>
      <c r="AT417" s="182"/>
      <c r="AU417" s="183">
        <f t="shared" si="8"/>
        <v>0</v>
      </c>
    </row>
    <row r="418" spans="1:47" ht="17">
      <c r="A418" s="257"/>
      <c r="B418" s="249" t="str">
        <f>'Operating Cost Categories'!A5</f>
        <v>Utilities</v>
      </c>
      <c r="C418" s="250">
        <f>'Operating Cost Summary'!B383</f>
        <v>0</v>
      </c>
      <c r="D418" s="250">
        <f>'Operating Cost Summary'!C383</f>
        <v>0</v>
      </c>
      <c r="E418" s="250">
        <f>'Operating Cost Summary'!D383</f>
        <v>0</v>
      </c>
      <c r="F418" s="184" t="s">
        <v>122</v>
      </c>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3">
        <f t="shared" si="8"/>
        <v>0</v>
      </c>
    </row>
    <row r="419" spans="1:47" ht="17">
      <c r="A419" s="257"/>
      <c r="B419" s="249"/>
      <c r="C419" s="251"/>
      <c r="D419" s="251"/>
      <c r="E419" s="251"/>
      <c r="F419" s="181" t="s">
        <v>123</v>
      </c>
      <c r="G419" s="182"/>
      <c r="H419" s="182"/>
      <c r="I419" s="18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c r="AN419" s="182"/>
      <c r="AO419" s="182"/>
      <c r="AP419" s="182"/>
      <c r="AQ419" s="182"/>
      <c r="AR419" s="182"/>
      <c r="AS419" s="182"/>
      <c r="AT419" s="182"/>
      <c r="AU419" s="183">
        <f t="shared" si="8"/>
        <v>0</v>
      </c>
    </row>
    <row r="420" spans="1:47" ht="17">
      <c r="A420" s="257"/>
      <c r="B420" s="249"/>
      <c r="C420" s="252"/>
      <c r="D420" s="252"/>
      <c r="E420" s="252"/>
      <c r="F420" s="184" t="s">
        <v>124</v>
      </c>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3">
        <f t="shared" si="8"/>
        <v>0</v>
      </c>
    </row>
    <row r="421" spans="1:47" ht="17">
      <c r="A421" s="257"/>
      <c r="B421" s="249" t="str">
        <f>'Operating Cost Categories'!A6</f>
        <v>Internet/Phones</v>
      </c>
      <c r="C421" s="250">
        <f>'Operating Cost Summary'!B384</f>
        <v>0</v>
      </c>
      <c r="D421" s="250">
        <f>'Operating Cost Summary'!C384</f>
        <v>0</v>
      </c>
      <c r="E421" s="250">
        <f>'Operating Cost Summary'!D384</f>
        <v>0</v>
      </c>
      <c r="F421" s="181" t="s">
        <v>122</v>
      </c>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2"/>
      <c r="AL421" s="182"/>
      <c r="AM421" s="182"/>
      <c r="AN421" s="182"/>
      <c r="AO421" s="182"/>
      <c r="AP421" s="182"/>
      <c r="AQ421" s="182"/>
      <c r="AR421" s="182"/>
      <c r="AS421" s="182"/>
      <c r="AT421" s="182"/>
      <c r="AU421" s="183">
        <f t="shared" si="8"/>
        <v>0</v>
      </c>
    </row>
    <row r="422" spans="1:47" ht="17">
      <c r="A422" s="257"/>
      <c r="B422" s="249"/>
      <c r="C422" s="251"/>
      <c r="D422" s="251"/>
      <c r="E422" s="251"/>
      <c r="F422" s="184" t="s">
        <v>123</v>
      </c>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3">
        <f t="shared" si="8"/>
        <v>0</v>
      </c>
    </row>
    <row r="423" spans="1:47" ht="17">
      <c r="A423" s="257"/>
      <c r="B423" s="249"/>
      <c r="C423" s="252"/>
      <c r="D423" s="252"/>
      <c r="E423" s="252"/>
      <c r="F423" s="181" t="s">
        <v>124</v>
      </c>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2"/>
      <c r="AL423" s="182"/>
      <c r="AM423" s="182"/>
      <c r="AN423" s="182"/>
      <c r="AO423" s="182"/>
      <c r="AP423" s="182"/>
      <c r="AQ423" s="182"/>
      <c r="AR423" s="182"/>
      <c r="AS423" s="182"/>
      <c r="AT423" s="182"/>
      <c r="AU423" s="183">
        <f t="shared" si="8"/>
        <v>0</v>
      </c>
    </row>
    <row r="424" spans="1:47" ht="17">
      <c r="A424" s="257"/>
      <c r="B424" s="249" t="str">
        <f>'Operating Cost Categories'!A7</f>
        <v>Office Supplies</v>
      </c>
      <c r="C424" s="250">
        <f>'Operating Cost Summary'!B385</f>
        <v>0</v>
      </c>
      <c r="D424" s="250">
        <f>'Operating Cost Summary'!C385</f>
        <v>0</v>
      </c>
      <c r="E424" s="250">
        <f>'Operating Cost Summary'!D385</f>
        <v>0</v>
      </c>
      <c r="F424" s="184" t="s">
        <v>122</v>
      </c>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3">
        <f t="shared" si="8"/>
        <v>0</v>
      </c>
    </row>
    <row r="425" spans="1:47" ht="17">
      <c r="A425" s="257"/>
      <c r="B425" s="249"/>
      <c r="C425" s="251"/>
      <c r="D425" s="251"/>
      <c r="E425" s="251"/>
      <c r="F425" s="181" t="s">
        <v>123</v>
      </c>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c r="AK425" s="182"/>
      <c r="AL425" s="182"/>
      <c r="AM425" s="182"/>
      <c r="AN425" s="182"/>
      <c r="AO425" s="182"/>
      <c r="AP425" s="182"/>
      <c r="AQ425" s="182"/>
      <c r="AR425" s="182"/>
      <c r="AS425" s="182"/>
      <c r="AT425" s="182"/>
      <c r="AU425" s="183">
        <f t="shared" si="8"/>
        <v>0</v>
      </c>
    </row>
    <row r="426" spans="1:47" ht="17">
      <c r="A426" s="257"/>
      <c r="B426" s="249"/>
      <c r="C426" s="252"/>
      <c r="D426" s="252"/>
      <c r="E426" s="252"/>
      <c r="F426" s="184" t="s">
        <v>124</v>
      </c>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3">
        <f t="shared" si="8"/>
        <v>0</v>
      </c>
    </row>
    <row r="427" spans="1:47" ht="17">
      <c r="A427" s="257"/>
      <c r="B427" s="249" t="str">
        <f>'Operating Cost Categories'!A8</f>
        <v>Transportation</v>
      </c>
      <c r="C427" s="250">
        <f>'Operating Cost Summary'!B386</f>
        <v>0</v>
      </c>
      <c r="D427" s="250">
        <f>'Operating Cost Summary'!C386</f>
        <v>0</v>
      </c>
      <c r="E427" s="250">
        <f>'Operating Cost Summary'!D386</f>
        <v>0</v>
      </c>
      <c r="F427" s="181" t="s">
        <v>122</v>
      </c>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3">
        <f t="shared" si="8"/>
        <v>0</v>
      </c>
    </row>
    <row r="428" spans="1:47" ht="17">
      <c r="A428" s="257"/>
      <c r="B428" s="249"/>
      <c r="C428" s="251"/>
      <c r="D428" s="251"/>
      <c r="E428" s="251"/>
      <c r="F428" s="184" t="s">
        <v>123</v>
      </c>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3">
        <f t="shared" si="8"/>
        <v>0</v>
      </c>
    </row>
    <row r="429" spans="1:47" ht="17">
      <c r="A429" s="257"/>
      <c r="B429" s="249"/>
      <c r="C429" s="252"/>
      <c r="D429" s="252"/>
      <c r="E429" s="252"/>
      <c r="F429" s="181" t="s">
        <v>124</v>
      </c>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3">
        <f t="shared" si="8"/>
        <v>0</v>
      </c>
    </row>
    <row r="430" spans="1:47" ht="17">
      <c r="A430" s="257"/>
      <c r="B430" s="249" t="str">
        <f>'Operating Cost Categories'!A9</f>
        <v>Consultants/Contracts</v>
      </c>
      <c r="C430" s="250">
        <f>'Operating Cost Summary'!B387</f>
        <v>0</v>
      </c>
      <c r="D430" s="250">
        <f>'Operating Cost Summary'!C387</f>
        <v>0</v>
      </c>
      <c r="E430" s="250">
        <f>'Operating Cost Summary'!D387</f>
        <v>0</v>
      </c>
      <c r="F430" s="184" t="s">
        <v>122</v>
      </c>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3">
        <f t="shared" si="8"/>
        <v>0</v>
      </c>
    </row>
    <row r="431" spans="1:47" ht="17">
      <c r="A431" s="257"/>
      <c r="B431" s="249"/>
      <c r="C431" s="251"/>
      <c r="D431" s="251"/>
      <c r="E431" s="251"/>
      <c r="F431" s="181" t="s">
        <v>123</v>
      </c>
      <c r="G431" s="182"/>
      <c r="H431" s="182"/>
      <c r="I431" s="182"/>
      <c r="J431" s="182"/>
      <c r="K431" s="182"/>
      <c r="L431" s="182"/>
      <c r="M431" s="182"/>
      <c r="N431" s="182"/>
      <c r="O431" s="182"/>
      <c r="P431" s="182"/>
      <c r="Q431" s="182"/>
      <c r="R431" s="182"/>
      <c r="S431" s="182"/>
      <c r="T431" s="182"/>
      <c r="U431" s="182"/>
      <c r="V431" s="182"/>
      <c r="W431" s="182"/>
      <c r="X431" s="182"/>
      <c r="Y431" s="182"/>
      <c r="Z431" s="182"/>
      <c r="AA431" s="182"/>
      <c r="AB431" s="182"/>
      <c r="AC431" s="182"/>
      <c r="AD431" s="182"/>
      <c r="AE431" s="182"/>
      <c r="AF431" s="182"/>
      <c r="AG431" s="182"/>
      <c r="AH431" s="182"/>
      <c r="AI431" s="182"/>
      <c r="AJ431" s="182"/>
      <c r="AK431" s="182"/>
      <c r="AL431" s="182"/>
      <c r="AM431" s="182"/>
      <c r="AN431" s="182"/>
      <c r="AO431" s="182"/>
      <c r="AP431" s="182"/>
      <c r="AQ431" s="182"/>
      <c r="AR431" s="182"/>
      <c r="AS431" s="182"/>
      <c r="AT431" s="182"/>
      <c r="AU431" s="183">
        <f t="shared" si="8"/>
        <v>0</v>
      </c>
    </row>
    <row r="432" spans="1:47" ht="17">
      <c r="A432" s="257"/>
      <c r="B432" s="249"/>
      <c r="C432" s="252"/>
      <c r="D432" s="252"/>
      <c r="E432" s="252"/>
      <c r="F432" s="184" t="s">
        <v>124</v>
      </c>
      <c r="G432" s="185"/>
      <c r="H432" s="185"/>
      <c r="I432" s="185"/>
      <c r="J432" s="185"/>
      <c r="K432" s="185"/>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3">
        <f t="shared" si="8"/>
        <v>0</v>
      </c>
    </row>
    <row r="433" spans="1:47" ht="17">
      <c r="A433" s="257"/>
      <c r="B433" s="249" t="str">
        <f>'Operating Cost Categories'!A10</f>
        <v>A</v>
      </c>
      <c r="C433" s="250">
        <f>'Operating Cost Summary'!B388</f>
        <v>0</v>
      </c>
      <c r="D433" s="250">
        <f>'Operating Cost Summary'!C388</f>
        <v>0</v>
      </c>
      <c r="E433" s="250">
        <f>'Operating Cost Summary'!D388</f>
        <v>0</v>
      </c>
      <c r="F433" s="181" t="s">
        <v>122</v>
      </c>
      <c r="G433" s="182"/>
      <c r="H433" s="182"/>
      <c r="I433" s="182"/>
      <c r="J433" s="182"/>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2"/>
      <c r="AK433" s="182"/>
      <c r="AL433" s="182"/>
      <c r="AM433" s="182"/>
      <c r="AN433" s="182"/>
      <c r="AO433" s="182"/>
      <c r="AP433" s="182"/>
      <c r="AQ433" s="182"/>
      <c r="AR433" s="182"/>
      <c r="AS433" s="182"/>
      <c r="AT433" s="182"/>
      <c r="AU433" s="183">
        <f t="shared" si="8"/>
        <v>0</v>
      </c>
    </row>
    <row r="434" spans="1:47" ht="17">
      <c r="A434" s="257"/>
      <c r="B434" s="249"/>
      <c r="C434" s="251"/>
      <c r="D434" s="251"/>
      <c r="E434" s="251"/>
      <c r="F434" s="184" t="s">
        <v>123</v>
      </c>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3">
        <f t="shared" si="8"/>
        <v>0</v>
      </c>
    </row>
    <row r="435" spans="1:47" ht="17">
      <c r="A435" s="257"/>
      <c r="B435" s="249"/>
      <c r="C435" s="252"/>
      <c r="D435" s="252"/>
      <c r="E435" s="252"/>
      <c r="F435" s="181" t="s">
        <v>124</v>
      </c>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182"/>
      <c r="AN435" s="182"/>
      <c r="AO435" s="182"/>
      <c r="AP435" s="182"/>
      <c r="AQ435" s="182"/>
      <c r="AR435" s="182"/>
      <c r="AS435" s="182"/>
      <c r="AT435" s="182"/>
      <c r="AU435" s="183">
        <f t="shared" si="8"/>
        <v>0</v>
      </c>
    </row>
    <row r="436" spans="1:47" ht="17">
      <c r="A436" s="257"/>
      <c r="B436" s="249" t="str">
        <f>'Operating Cost Categories'!A11</f>
        <v>B</v>
      </c>
      <c r="C436" s="250">
        <f>'Operating Cost Summary'!B389</f>
        <v>0</v>
      </c>
      <c r="D436" s="250">
        <f>'Operating Cost Summary'!C389</f>
        <v>0</v>
      </c>
      <c r="E436" s="250">
        <f>'Operating Cost Summary'!D389</f>
        <v>0</v>
      </c>
      <c r="F436" s="184" t="s">
        <v>122</v>
      </c>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3">
        <f t="shared" si="8"/>
        <v>0</v>
      </c>
    </row>
    <row r="437" spans="1:47" ht="17">
      <c r="A437" s="257"/>
      <c r="B437" s="249"/>
      <c r="C437" s="251"/>
      <c r="D437" s="251"/>
      <c r="E437" s="251"/>
      <c r="F437" s="181" t="s">
        <v>123</v>
      </c>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2"/>
      <c r="AL437" s="182"/>
      <c r="AM437" s="182"/>
      <c r="AN437" s="182"/>
      <c r="AO437" s="182"/>
      <c r="AP437" s="182"/>
      <c r="AQ437" s="182"/>
      <c r="AR437" s="182"/>
      <c r="AS437" s="182"/>
      <c r="AT437" s="182"/>
      <c r="AU437" s="183">
        <f t="shared" si="8"/>
        <v>0</v>
      </c>
    </row>
    <row r="438" spans="1:47" ht="17">
      <c r="A438" s="257"/>
      <c r="B438" s="249"/>
      <c r="C438" s="252"/>
      <c r="D438" s="252"/>
      <c r="E438" s="252"/>
      <c r="F438" s="184" t="s">
        <v>124</v>
      </c>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3">
        <f t="shared" si="8"/>
        <v>0</v>
      </c>
    </row>
    <row r="439" spans="1:47" ht="17">
      <c r="A439" s="257"/>
      <c r="B439" s="249" t="str">
        <f>'Operating Cost Categories'!A12</f>
        <v>C</v>
      </c>
      <c r="C439" s="250">
        <f>'Operating Cost Summary'!B390</f>
        <v>0</v>
      </c>
      <c r="D439" s="250">
        <f>'Operating Cost Summary'!C390</f>
        <v>0</v>
      </c>
      <c r="E439" s="250">
        <f>'Operating Cost Summary'!D390</f>
        <v>0</v>
      </c>
      <c r="F439" s="181" t="s">
        <v>122</v>
      </c>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c r="AK439" s="182"/>
      <c r="AL439" s="182"/>
      <c r="AM439" s="182"/>
      <c r="AN439" s="182"/>
      <c r="AO439" s="182"/>
      <c r="AP439" s="182"/>
      <c r="AQ439" s="182"/>
      <c r="AR439" s="182"/>
      <c r="AS439" s="182"/>
      <c r="AT439" s="182"/>
      <c r="AU439" s="183">
        <f t="shared" si="8"/>
        <v>0</v>
      </c>
    </row>
    <row r="440" spans="1:47" ht="17">
      <c r="A440" s="257"/>
      <c r="B440" s="249"/>
      <c r="C440" s="251"/>
      <c r="D440" s="251"/>
      <c r="E440" s="251"/>
      <c r="F440" s="184" t="s">
        <v>123</v>
      </c>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3">
        <f t="shared" si="8"/>
        <v>0</v>
      </c>
    </row>
    <row r="441" spans="1:47" ht="17">
      <c r="A441" s="257"/>
      <c r="B441" s="249"/>
      <c r="C441" s="252"/>
      <c r="D441" s="252"/>
      <c r="E441" s="252"/>
      <c r="F441" s="181" t="s">
        <v>124</v>
      </c>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182"/>
      <c r="AL441" s="182"/>
      <c r="AM441" s="182"/>
      <c r="AN441" s="182"/>
      <c r="AO441" s="182"/>
      <c r="AP441" s="182"/>
      <c r="AQ441" s="182"/>
      <c r="AR441" s="182"/>
      <c r="AS441" s="182"/>
      <c r="AT441" s="182"/>
      <c r="AU441" s="183">
        <f t="shared" si="8"/>
        <v>0</v>
      </c>
    </row>
    <row r="442" spans="1:47" ht="17">
      <c r="A442" s="257"/>
      <c r="B442" s="249" t="str">
        <f>'Operating Cost Categories'!A13</f>
        <v>D</v>
      </c>
      <c r="C442" s="250">
        <f>'Operating Cost Summary'!B391</f>
        <v>0</v>
      </c>
      <c r="D442" s="250">
        <f>'Operating Cost Summary'!C391</f>
        <v>0</v>
      </c>
      <c r="E442" s="250">
        <f>'Operating Cost Summary'!D391</f>
        <v>0</v>
      </c>
      <c r="F442" s="184" t="s">
        <v>122</v>
      </c>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3">
        <f t="shared" si="8"/>
        <v>0</v>
      </c>
    </row>
    <row r="443" spans="1:47" ht="17">
      <c r="A443" s="257"/>
      <c r="B443" s="249"/>
      <c r="C443" s="251"/>
      <c r="D443" s="251"/>
      <c r="E443" s="251"/>
      <c r="F443" s="181" t="s">
        <v>123</v>
      </c>
      <c r="G443" s="182"/>
      <c r="H443" s="182"/>
      <c r="I443" s="182"/>
      <c r="J443" s="182"/>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c r="AK443" s="182"/>
      <c r="AL443" s="182"/>
      <c r="AM443" s="182"/>
      <c r="AN443" s="182"/>
      <c r="AO443" s="182"/>
      <c r="AP443" s="182"/>
      <c r="AQ443" s="182"/>
      <c r="AR443" s="182"/>
      <c r="AS443" s="182"/>
      <c r="AT443" s="182"/>
      <c r="AU443" s="183">
        <f t="shared" si="8"/>
        <v>0</v>
      </c>
    </row>
    <row r="444" spans="1:47" ht="17">
      <c r="A444" s="257"/>
      <c r="B444" s="249"/>
      <c r="C444" s="252"/>
      <c r="D444" s="252"/>
      <c r="E444" s="252"/>
      <c r="F444" s="184" t="s">
        <v>124</v>
      </c>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3">
        <f t="shared" si="8"/>
        <v>0</v>
      </c>
    </row>
    <row r="445" spans="1:47" ht="17">
      <c r="A445" s="257"/>
      <c r="B445" s="249" t="str">
        <f>'Operating Cost Categories'!A14</f>
        <v>E</v>
      </c>
      <c r="C445" s="250">
        <f>'Operating Cost Summary'!B392</f>
        <v>0</v>
      </c>
      <c r="D445" s="250">
        <f>'Operating Cost Summary'!C392</f>
        <v>0</v>
      </c>
      <c r="E445" s="250">
        <f>'Operating Cost Summary'!D392</f>
        <v>0</v>
      </c>
      <c r="F445" s="181" t="s">
        <v>122</v>
      </c>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c r="AK445" s="182"/>
      <c r="AL445" s="182"/>
      <c r="AM445" s="182"/>
      <c r="AN445" s="182"/>
      <c r="AO445" s="182"/>
      <c r="AP445" s="182"/>
      <c r="AQ445" s="182"/>
      <c r="AR445" s="182"/>
      <c r="AS445" s="182"/>
      <c r="AT445" s="182"/>
      <c r="AU445" s="183">
        <f t="shared" si="8"/>
        <v>0</v>
      </c>
    </row>
    <row r="446" spans="1:47" ht="17">
      <c r="A446" s="257"/>
      <c r="B446" s="249"/>
      <c r="C446" s="251"/>
      <c r="D446" s="251"/>
      <c r="E446" s="251"/>
      <c r="F446" s="184" t="s">
        <v>123</v>
      </c>
      <c r="G446" s="186"/>
      <c r="H446" s="186"/>
      <c r="I446" s="186"/>
      <c r="J446" s="186"/>
      <c r="K446" s="186"/>
      <c r="L446" s="186"/>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6"/>
      <c r="AL446" s="186"/>
      <c r="AM446" s="186"/>
      <c r="AN446" s="186"/>
      <c r="AO446" s="186"/>
      <c r="AP446" s="186"/>
      <c r="AQ446" s="186"/>
      <c r="AR446" s="186"/>
      <c r="AS446" s="186"/>
      <c r="AT446" s="186"/>
      <c r="AU446" s="183">
        <f t="shared" si="8"/>
        <v>0</v>
      </c>
    </row>
    <row r="447" spans="1:47" ht="17">
      <c r="A447" s="257"/>
      <c r="B447" s="249"/>
      <c r="C447" s="252"/>
      <c r="D447" s="252"/>
      <c r="E447" s="252"/>
      <c r="F447" s="181" t="s">
        <v>124</v>
      </c>
      <c r="G447" s="187"/>
      <c r="H447" s="187"/>
      <c r="I447" s="187"/>
      <c r="J447" s="187"/>
      <c r="K447" s="187"/>
      <c r="L447" s="187"/>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c r="AK447" s="187"/>
      <c r="AL447" s="187"/>
      <c r="AM447" s="187"/>
      <c r="AN447" s="187"/>
      <c r="AO447" s="187"/>
      <c r="AP447" s="187"/>
      <c r="AQ447" s="187"/>
      <c r="AR447" s="187"/>
      <c r="AS447" s="187"/>
      <c r="AT447" s="187"/>
      <c r="AU447" s="183">
        <f t="shared" si="8"/>
        <v>0</v>
      </c>
    </row>
    <row r="449" spans="1:47" ht="29.25" customHeight="1">
      <c r="A449" s="261" t="s">
        <v>132</v>
      </c>
      <c r="B449" s="263" t="s">
        <v>120</v>
      </c>
      <c r="C449" s="264" t="s">
        <v>27</v>
      </c>
      <c r="D449" s="264" t="s">
        <v>28</v>
      </c>
      <c r="E449" s="264" t="s">
        <v>29</v>
      </c>
      <c r="F449" s="253" t="s">
        <v>26</v>
      </c>
      <c r="G449" s="254" t="s">
        <v>2</v>
      </c>
      <c r="H449" s="255"/>
      <c r="I449" s="255"/>
      <c r="J449" s="255"/>
      <c r="K449" s="255"/>
      <c r="L449" s="255"/>
      <c r="M449" s="255"/>
      <c r="N449" s="255"/>
      <c r="O449" s="255"/>
      <c r="P449" s="255"/>
      <c r="Q449" s="255"/>
      <c r="R449" s="255"/>
      <c r="S449" s="255"/>
      <c r="T449" s="255"/>
      <c r="U449" s="255"/>
      <c r="V449" s="255"/>
      <c r="W449" s="255"/>
      <c r="X449" s="255"/>
      <c r="Y449" s="255"/>
      <c r="Z449" s="255"/>
      <c r="AA449" s="255"/>
      <c r="AB449" s="255"/>
      <c r="AC449" s="255"/>
      <c r="AD449" s="255"/>
      <c r="AE449" s="255"/>
      <c r="AF449" s="255"/>
      <c r="AG449" s="255"/>
      <c r="AH449" s="255"/>
      <c r="AI449" s="255"/>
      <c r="AJ449" s="255"/>
      <c r="AK449" s="255"/>
      <c r="AL449" s="255"/>
      <c r="AM449" s="255"/>
      <c r="AN449" s="255"/>
      <c r="AO449" s="255"/>
      <c r="AP449" s="255"/>
      <c r="AQ449" s="255"/>
      <c r="AR449" s="255"/>
      <c r="AS449" s="255"/>
      <c r="AT449" s="255"/>
      <c r="AU449" s="256" t="s">
        <v>0</v>
      </c>
    </row>
    <row r="450" spans="1:47" ht="18">
      <c r="A450" s="262"/>
      <c r="B450" s="263"/>
      <c r="C450" s="265"/>
      <c r="D450" s="265"/>
      <c r="E450" s="265"/>
      <c r="F450" s="253"/>
      <c r="G450" s="180" t="str">
        <f>'Initiative Basics'!C3</f>
        <v>A</v>
      </c>
      <c r="H450" s="180" t="str">
        <f>'Initiative Basics'!C4</f>
        <v>B</v>
      </c>
      <c r="I450" s="180" t="str">
        <f>'Initiative Basics'!C5</f>
        <v>C</v>
      </c>
      <c r="J450" s="180" t="str">
        <f>'Initiative Basics'!C6</f>
        <v>D</v>
      </c>
      <c r="K450" s="180" t="str">
        <f>'Initiative Basics'!C7</f>
        <v>E</v>
      </c>
      <c r="L450" s="180" t="str">
        <f>'Initiative Basics'!C8</f>
        <v>F</v>
      </c>
      <c r="M450" s="180" t="str">
        <f>'Initiative Basics'!C9</f>
        <v>G</v>
      </c>
      <c r="N450" s="180" t="str">
        <f>'Initiative Basics'!C10</f>
        <v>H</v>
      </c>
      <c r="O450" s="180" t="str">
        <f>'Initiative Basics'!C11</f>
        <v>I</v>
      </c>
      <c r="P450" s="180" t="str">
        <f>'Initiative Basics'!C12</f>
        <v>J</v>
      </c>
      <c r="Q450" s="180" t="str">
        <f>'Initiative Basics'!C13</f>
        <v>K</v>
      </c>
      <c r="R450" s="180" t="str">
        <f>'Initiative Basics'!C14</f>
        <v>L</v>
      </c>
      <c r="S450" s="180" t="str">
        <f>'Initiative Basics'!C15</f>
        <v>M</v>
      </c>
      <c r="T450" s="180" t="str">
        <f>'Initiative Basics'!C16</f>
        <v>N</v>
      </c>
      <c r="U450" s="180" t="str">
        <f>'Initiative Basics'!C17</f>
        <v>O</v>
      </c>
      <c r="V450" s="180" t="str">
        <f>'Initiative Basics'!C18</f>
        <v>P</v>
      </c>
      <c r="W450" s="180" t="str">
        <f>'Initiative Basics'!C19</f>
        <v>Q</v>
      </c>
      <c r="X450" s="180" t="str">
        <f>'Initiative Basics'!C20</f>
        <v>R</v>
      </c>
      <c r="Y450" s="180" t="str">
        <f>'Initiative Basics'!C21</f>
        <v>S</v>
      </c>
      <c r="Z450" s="180" t="str">
        <f>'Initiative Basics'!C22</f>
        <v>T</v>
      </c>
      <c r="AA450" s="180" t="str">
        <f>'Initiative Basics'!C23</f>
        <v>U</v>
      </c>
      <c r="AB450" s="180" t="str">
        <f>'Initiative Basics'!C24</f>
        <v>V</v>
      </c>
      <c r="AC450" s="180" t="str">
        <f>'Initiative Basics'!C25</f>
        <v>W</v>
      </c>
      <c r="AD450" s="180" t="str">
        <f>'Initiative Basics'!C26</f>
        <v>X</v>
      </c>
      <c r="AE450" s="180" t="str">
        <f>'Initiative Basics'!C27</f>
        <v>Y</v>
      </c>
      <c r="AF450" s="180" t="str">
        <f>'Initiative Basics'!C28</f>
        <v>Z</v>
      </c>
      <c r="AG450" s="180">
        <f>'Initiative Basics'!C29</f>
        <v>0</v>
      </c>
      <c r="AH450" s="180">
        <f>'Initiative Basics'!C30</f>
        <v>0</v>
      </c>
      <c r="AI450" s="180">
        <f>'Initiative Basics'!C31</f>
        <v>0</v>
      </c>
      <c r="AJ450" s="180">
        <f>'Initiative Basics'!C32</f>
        <v>0</v>
      </c>
      <c r="AK450" s="180">
        <f>'Initiative Basics'!C33</f>
        <v>0</v>
      </c>
      <c r="AL450" s="180">
        <f>'Initiative Basics'!C34</f>
        <v>0</v>
      </c>
      <c r="AM450" s="180">
        <f>'Initiative Basics'!C35</f>
        <v>0</v>
      </c>
      <c r="AN450" s="180">
        <f>'Initiative Basics'!C36</f>
        <v>0</v>
      </c>
      <c r="AO450" s="180">
        <f>'Initiative Basics'!C37</f>
        <v>0</v>
      </c>
      <c r="AP450" s="180">
        <f>'Initiative Basics'!C38</f>
        <v>0</v>
      </c>
      <c r="AQ450" s="180">
        <f>'Initiative Basics'!C39</f>
        <v>0</v>
      </c>
      <c r="AR450" s="180">
        <f>'Initiative Basics'!C40</f>
        <v>0</v>
      </c>
      <c r="AS450" s="180">
        <f>'Initiative Basics'!C41</f>
        <v>0</v>
      </c>
      <c r="AT450" s="180">
        <f>'Initiative Basics'!C42</f>
        <v>0</v>
      </c>
      <c r="AU450" s="256"/>
    </row>
    <row r="451" spans="1:47" ht="17">
      <c r="A451" s="257" t="str">
        <f>'Initiative Basics'!A13</f>
        <v>K</v>
      </c>
      <c r="B451" s="258" t="str">
        <f>'Operating Cost Categories'!A2</f>
        <v>Staff</v>
      </c>
      <c r="C451" s="250">
        <f>'Operating Cost Summary'!B422</f>
        <v>0</v>
      </c>
      <c r="D451" s="250">
        <f>'Operating Cost Summary'!C422</f>
        <v>0</v>
      </c>
      <c r="E451" s="250">
        <f>'Operating Cost Summary'!D422</f>
        <v>0</v>
      </c>
      <c r="F451" s="181" t="s">
        <v>122</v>
      </c>
      <c r="G451" s="182"/>
      <c r="H451" s="182"/>
      <c r="I451" s="182"/>
      <c r="J451" s="182"/>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c r="AK451" s="182"/>
      <c r="AL451" s="182"/>
      <c r="AM451" s="182"/>
      <c r="AN451" s="182"/>
      <c r="AO451" s="182"/>
      <c r="AP451" s="182"/>
      <c r="AQ451" s="182"/>
      <c r="AR451" s="182"/>
      <c r="AS451" s="182"/>
      <c r="AT451" s="182"/>
      <c r="AU451" s="183">
        <f>SUM(G451:AT451)</f>
        <v>0</v>
      </c>
    </row>
    <row r="452" spans="1:47" ht="17">
      <c r="A452" s="257"/>
      <c r="B452" s="259"/>
      <c r="C452" s="251"/>
      <c r="D452" s="251"/>
      <c r="E452" s="251"/>
      <c r="F452" s="184" t="s">
        <v>123</v>
      </c>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3">
        <f t="shared" ref="AU452:AU489" si="9">SUM(G452:AT452)</f>
        <v>0</v>
      </c>
    </row>
    <row r="453" spans="1:47" ht="17">
      <c r="A453" s="257"/>
      <c r="B453" s="260"/>
      <c r="C453" s="252"/>
      <c r="D453" s="252"/>
      <c r="E453" s="252"/>
      <c r="F453" s="181" t="s">
        <v>124</v>
      </c>
      <c r="G453" s="182"/>
      <c r="H453" s="182"/>
      <c r="I453" s="182"/>
      <c r="J453" s="182"/>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c r="AK453" s="182"/>
      <c r="AL453" s="182"/>
      <c r="AM453" s="182"/>
      <c r="AN453" s="182"/>
      <c r="AO453" s="182"/>
      <c r="AP453" s="182"/>
      <c r="AQ453" s="182"/>
      <c r="AR453" s="182"/>
      <c r="AS453" s="182"/>
      <c r="AT453" s="182"/>
      <c r="AU453" s="183">
        <f t="shared" si="9"/>
        <v>0</v>
      </c>
    </row>
    <row r="454" spans="1:47" ht="17">
      <c r="A454" s="257"/>
      <c r="B454" s="258" t="str">
        <f>'Operating Cost Categories'!A3</f>
        <v>Insurance</v>
      </c>
      <c r="C454" s="250">
        <f>'Operating Cost Summary'!B423</f>
        <v>0</v>
      </c>
      <c r="D454" s="250">
        <f>'Operating Cost Summary'!C423</f>
        <v>0</v>
      </c>
      <c r="E454" s="250">
        <f>'Operating Cost Summary'!D423</f>
        <v>0</v>
      </c>
      <c r="F454" s="184" t="s">
        <v>122</v>
      </c>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3">
        <f t="shared" si="9"/>
        <v>0</v>
      </c>
    </row>
    <row r="455" spans="1:47" ht="17">
      <c r="A455" s="257"/>
      <c r="B455" s="259"/>
      <c r="C455" s="251"/>
      <c r="D455" s="251"/>
      <c r="E455" s="251"/>
      <c r="F455" s="181" t="s">
        <v>123</v>
      </c>
      <c r="G455" s="182"/>
      <c r="H455" s="182"/>
      <c r="I455" s="18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182"/>
      <c r="AL455" s="182"/>
      <c r="AM455" s="182"/>
      <c r="AN455" s="182"/>
      <c r="AO455" s="182"/>
      <c r="AP455" s="182"/>
      <c r="AQ455" s="182"/>
      <c r="AR455" s="182"/>
      <c r="AS455" s="182"/>
      <c r="AT455" s="182"/>
      <c r="AU455" s="183">
        <f t="shared" si="9"/>
        <v>0</v>
      </c>
    </row>
    <row r="456" spans="1:47" ht="17">
      <c r="A456" s="257"/>
      <c r="B456" s="260"/>
      <c r="C456" s="252"/>
      <c r="D456" s="252"/>
      <c r="E456" s="252"/>
      <c r="F456" s="184" t="s">
        <v>124</v>
      </c>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3">
        <f t="shared" si="9"/>
        <v>0</v>
      </c>
    </row>
    <row r="457" spans="1:47" ht="17">
      <c r="A457" s="257"/>
      <c r="B457" s="249" t="str">
        <f>'Operating Cost Categories'!A4</f>
        <v>Rent</v>
      </c>
      <c r="C457" s="250">
        <f>'Operating Cost Summary'!B424</f>
        <v>0</v>
      </c>
      <c r="D457" s="250">
        <f>'Operating Cost Summary'!C424</f>
        <v>0</v>
      </c>
      <c r="E457" s="250">
        <f>'Operating Cost Summary'!D424</f>
        <v>0</v>
      </c>
      <c r="F457" s="181" t="s">
        <v>122</v>
      </c>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182"/>
      <c r="AL457" s="182"/>
      <c r="AM457" s="182"/>
      <c r="AN457" s="182"/>
      <c r="AO457" s="182"/>
      <c r="AP457" s="182"/>
      <c r="AQ457" s="182"/>
      <c r="AR457" s="182"/>
      <c r="AS457" s="182"/>
      <c r="AT457" s="182"/>
      <c r="AU457" s="183">
        <f t="shared" si="9"/>
        <v>0</v>
      </c>
    </row>
    <row r="458" spans="1:47" ht="17">
      <c r="A458" s="257"/>
      <c r="B458" s="249"/>
      <c r="C458" s="251"/>
      <c r="D458" s="251"/>
      <c r="E458" s="251"/>
      <c r="F458" s="184" t="s">
        <v>123</v>
      </c>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3">
        <f t="shared" si="9"/>
        <v>0</v>
      </c>
    </row>
    <row r="459" spans="1:47" ht="17">
      <c r="A459" s="257"/>
      <c r="B459" s="249"/>
      <c r="C459" s="252"/>
      <c r="D459" s="252"/>
      <c r="E459" s="252"/>
      <c r="F459" s="181" t="s">
        <v>124</v>
      </c>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c r="AN459" s="182"/>
      <c r="AO459" s="182"/>
      <c r="AP459" s="182"/>
      <c r="AQ459" s="182"/>
      <c r="AR459" s="182"/>
      <c r="AS459" s="182"/>
      <c r="AT459" s="182"/>
      <c r="AU459" s="183">
        <f t="shared" si="9"/>
        <v>0</v>
      </c>
    </row>
    <row r="460" spans="1:47" ht="17">
      <c r="A460" s="257"/>
      <c r="B460" s="249" t="str">
        <f>'Operating Cost Categories'!A5</f>
        <v>Utilities</v>
      </c>
      <c r="C460" s="250">
        <f>'Operating Cost Summary'!B425</f>
        <v>0</v>
      </c>
      <c r="D460" s="250">
        <f>'Operating Cost Summary'!C425</f>
        <v>0</v>
      </c>
      <c r="E460" s="250">
        <f>'Operating Cost Summary'!D425</f>
        <v>0</v>
      </c>
      <c r="F460" s="184" t="s">
        <v>122</v>
      </c>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3">
        <f t="shared" si="9"/>
        <v>0</v>
      </c>
    </row>
    <row r="461" spans="1:47" ht="17">
      <c r="A461" s="257"/>
      <c r="B461" s="249"/>
      <c r="C461" s="251"/>
      <c r="D461" s="251"/>
      <c r="E461" s="251"/>
      <c r="F461" s="181" t="s">
        <v>123</v>
      </c>
      <c r="G461" s="182"/>
      <c r="H461" s="182"/>
      <c r="I461" s="18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182"/>
      <c r="AL461" s="182"/>
      <c r="AM461" s="182"/>
      <c r="AN461" s="182"/>
      <c r="AO461" s="182"/>
      <c r="AP461" s="182"/>
      <c r="AQ461" s="182"/>
      <c r="AR461" s="182"/>
      <c r="AS461" s="182"/>
      <c r="AT461" s="182"/>
      <c r="AU461" s="183">
        <f t="shared" si="9"/>
        <v>0</v>
      </c>
    </row>
    <row r="462" spans="1:47" ht="17">
      <c r="A462" s="257"/>
      <c r="B462" s="249"/>
      <c r="C462" s="252"/>
      <c r="D462" s="252"/>
      <c r="E462" s="252"/>
      <c r="F462" s="184" t="s">
        <v>124</v>
      </c>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3">
        <f t="shared" si="9"/>
        <v>0</v>
      </c>
    </row>
    <row r="463" spans="1:47" ht="17">
      <c r="A463" s="257"/>
      <c r="B463" s="249" t="str">
        <f>'Operating Cost Categories'!A6</f>
        <v>Internet/Phones</v>
      </c>
      <c r="C463" s="250">
        <f>'Operating Cost Summary'!B426</f>
        <v>0</v>
      </c>
      <c r="D463" s="250">
        <f>'Operating Cost Summary'!C426</f>
        <v>0</v>
      </c>
      <c r="E463" s="250">
        <f>'Operating Cost Summary'!D426</f>
        <v>0</v>
      </c>
      <c r="F463" s="181" t="s">
        <v>122</v>
      </c>
      <c r="G463" s="182"/>
      <c r="H463" s="182"/>
      <c r="I463" s="182"/>
      <c r="J463" s="182"/>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c r="AN463" s="182"/>
      <c r="AO463" s="182"/>
      <c r="AP463" s="182"/>
      <c r="AQ463" s="182"/>
      <c r="AR463" s="182"/>
      <c r="AS463" s="182"/>
      <c r="AT463" s="182"/>
      <c r="AU463" s="183">
        <f t="shared" si="9"/>
        <v>0</v>
      </c>
    </row>
    <row r="464" spans="1:47" ht="17">
      <c r="A464" s="257"/>
      <c r="B464" s="249"/>
      <c r="C464" s="251"/>
      <c r="D464" s="251"/>
      <c r="E464" s="251"/>
      <c r="F464" s="184" t="s">
        <v>123</v>
      </c>
      <c r="G464" s="185"/>
      <c r="H464" s="185"/>
      <c r="I464" s="185"/>
      <c r="J464" s="185"/>
      <c r="K464" s="185"/>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3">
        <f t="shared" si="9"/>
        <v>0</v>
      </c>
    </row>
    <row r="465" spans="1:47" ht="17">
      <c r="A465" s="257"/>
      <c r="B465" s="249"/>
      <c r="C465" s="252"/>
      <c r="D465" s="252"/>
      <c r="E465" s="252"/>
      <c r="F465" s="181" t="s">
        <v>124</v>
      </c>
      <c r="G465" s="182"/>
      <c r="H465" s="182"/>
      <c r="I465" s="182"/>
      <c r="J465" s="182"/>
      <c r="K465" s="182"/>
      <c r="L465" s="182"/>
      <c r="M465" s="182"/>
      <c r="N465" s="182"/>
      <c r="O465" s="182"/>
      <c r="P465" s="182"/>
      <c r="Q465" s="182"/>
      <c r="R465" s="182"/>
      <c r="S465" s="182"/>
      <c r="T465" s="182"/>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3">
        <f t="shared" si="9"/>
        <v>0</v>
      </c>
    </row>
    <row r="466" spans="1:47" ht="17">
      <c r="A466" s="257"/>
      <c r="B466" s="249" t="str">
        <f>'Operating Cost Categories'!A7</f>
        <v>Office Supplies</v>
      </c>
      <c r="C466" s="250">
        <f>'Operating Cost Summary'!B427</f>
        <v>0</v>
      </c>
      <c r="D466" s="250">
        <f>'Operating Cost Summary'!C427</f>
        <v>0</v>
      </c>
      <c r="E466" s="250">
        <f>'Operating Cost Summary'!D427</f>
        <v>0</v>
      </c>
      <c r="F466" s="184" t="s">
        <v>122</v>
      </c>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3">
        <f t="shared" si="9"/>
        <v>0</v>
      </c>
    </row>
    <row r="467" spans="1:47" ht="17">
      <c r="A467" s="257"/>
      <c r="B467" s="249"/>
      <c r="C467" s="251"/>
      <c r="D467" s="251"/>
      <c r="E467" s="251"/>
      <c r="F467" s="181" t="s">
        <v>123</v>
      </c>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82"/>
      <c r="AK467" s="182"/>
      <c r="AL467" s="182"/>
      <c r="AM467" s="182"/>
      <c r="AN467" s="182"/>
      <c r="AO467" s="182"/>
      <c r="AP467" s="182"/>
      <c r="AQ467" s="182"/>
      <c r="AR467" s="182"/>
      <c r="AS467" s="182"/>
      <c r="AT467" s="182"/>
      <c r="AU467" s="183">
        <f t="shared" si="9"/>
        <v>0</v>
      </c>
    </row>
    <row r="468" spans="1:47" ht="17">
      <c r="A468" s="257"/>
      <c r="B468" s="249"/>
      <c r="C468" s="252"/>
      <c r="D468" s="252"/>
      <c r="E468" s="252"/>
      <c r="F468" s="184" t="s">
        <v>124</v>
      </c>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3">
        <f t="shared" si="9"/>
        <v>0</v>
      </c>
    </row>
    <row r="469" spans="1:47" ht="17">
      <c r="A469" s="257"/>
      <c r="B469" s="249" t="str">
        <f>'Operating Cost Categories'!A8</f>
        <v>Transportation</v>
      </c>
      <c r="C469" s="250">
        <f>'Operating Cost Summary'!B428</f>
        <v>0</v>
      </c>
      <c r="D469" s="250">
        <f>'Operating Cost Summary'!C428</f>
        <v>0</v>
      </c>
      <c r="E469" s="250">
        <f>'Operating Cost Summary'!D428</f>
        <v>0</v>
      </c>
      <c r="F469" s="181" t="s">
        <v>122</v>
      </c>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2"/>
      <c r="AL469" s="182"/>
      <c r="AM469" s="182"/>
      <c r="AN469" s="182"/>
      <c r="AO469" s="182"/>
      <c r="AP469" s="182"/>
      <c r="AQ469" s="182"/>
      <c r="AR469" s="182"/>
      <c r="AS469" s="182"/>
      <c r="AT469" s="182"/>
      <c r="AU469" s="183">
        <f t="shared" si="9"/>
        <v>0</v>
      </c>
    </row>
    <row r="470" spans="1:47" ht="17">
      <c r="A470" s="257"/>
      <c r="B470" s="249"/>
      <c r="C470" s="251"/>
      <c r="D470" s="251"/>
      <c r="E470" s="251"/>
      <c r="F470" s="184" t="s">
        <v>123</v>
      </c>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3">
        <f t="shared" si="9"/>
        <v>0</v>
      </c>
    </row>
    <row r="471" spans="1:47" ht="17">
      <c r="A471" s="257"/>
      <c r="B471" s="249"/>
      <c r="C471" s="252"/>
      <c r="D471" s="252"/>
      <c r="E471" s="252"/>
      <c r="F471" s="181" t="s">
        <v>124</v>
      </c>
      <c r="G471" s="182"/>
      <c r="H471" s="182"/>
      <c r="I471" s="18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2"/>
      <c r="AK471" s="182"/>
      <c r="AL471" s="182"/>
      <c r="AM471" s="182"/>
      <c r="AN471" s="182"/>
      <c r="AO471" s="182"/>
      <c r="AP471" s="182"/>
      <c r="AQ471" s="182"/>
      <c r="AR471" s="182"/>
      <c r="AS471" s="182"/>
      <c r="AT471" s="182"/>
      <c r="AU471" s="183">
        <f t="shared" si="9"/>
        <v>0</v>
      </c>
    </row>
    <row r="472" spans="1:47" ht="17">
      <c r="A472" s="257"/>
      <c r="B472" s="249" t="str">
        <f>'Operating Cost Categories'!A9</f>
        <v>Consultants/Contracts</v>
      </c>
      <c r="C472" s="250">
        <f>'Operating Cost Summary'!B429</f>
        <v>0</v>
      </c>
      <c r="D472" s="250">
        <f>'Operating Cost Summary'!C429</f>
        <v>0</v>
      </c>
      <c r="E472" s="250">
        <f>'Operating Cost Summary'!D429</f>
        <v>0</v>
      </c>
      <c r="F472" s="184" t="s">
        <v>122</v>
      </c>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3">
        <f t="shared" si="9"/>
        <v>0</v>
      </c>
    </row>
    <row r="473" spans="1:47" ht="17">
      <c r="A473" s="257"/>
      <c r="B473" s="249"/>
      <c r="C473" s="251"/>
      <c r="D473" s="251"/>
      <c r="E473" s="251"/>
      <c r="F473" s="181" t="s">
        <v>123</v>
      </c>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c r="AN473" s="182"/>
      <c r="AO473" s="182"/>
      <c r="AP473" s="182"/>
      <c r="AQ473" s="182"/>
      <c r="AR473" s="182"/>
      <c r="AS473" s="182"/>
      <c r="AT473" s="182"/>
      <c r="AU473" s="183">
        <f t="shared" si="9"/>
        <v>0</v>
      </c>
    </row>
    <row r="474" spans="1:47" ht="17">
      <c r="A474" s="257"/>
      <c r="B474" s="249"/>
      <c r="C474" s="252"/>
      <c r="D474" s="252"/>
      <c r="E474" s="252"/>
      <c r="F474" s="184" t="s">
        <v>124</v>
      </c>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3">
        <f t="shared" si="9"/>
        <v>0</v>
      </c>
    </row>
    <row r="475" spans="1:47" ht="17">
      <c r="A475" s="257"/>
      <c r="B475" s="249" t="str">
        <f>'Operating Cost Categories'!A10</f>
        <v>A</v>
      </c>
      <c r="C475" s="250">
        <f>'Operating Cost Summary'!B430</f>
        <v>0</v>
      </c>
      <c r="D475" s="250">
        <f>'Operating Cost Summary'!C430</f>
        <v>0</v>
      </c>
      <c r="E475" s="250">
        <f>'Operating Cost Summary'!D430</f>
        <v>0</v>
      </c>
      <c r="F475" s="181" t="s">
        <v>122</v>
      </c>
      <c r="G475" s="182"/>
      <c r="H475" s="182"/>
      <c r="I475" s="18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c r="AK475" s="182"/>
      <c r="AL475" s="182"/>
      <c r="AM475" s="182"/>
      <c r="AN475" s="182"/>
      <c r="AO475" s="182"/>
      <c r="AP475" s="182"/>
      <c r="AQ475" s="182"/>
      <c r="AR475" s="182"/>
      <c r="AS475" s="182"/>
      <c r="AT475" s="182"/>
      <c r="AU475" s="183">
        <f t="shared" si="9"/>
        <v>0</v>
      </c>
    </row>
    <row r="476" spans="1:47" ht="17">
      <c r="A476" s="257"/>
      <c r="B476" s="249"/>
      <c r="C476" s="251"/>
      <c r="D476" s="251"/>
      <c r="E476" s="251"/>
      <c r="F476" s="184" t="s">
        <v>123</v>
      </c>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3">
        <f t="shared" si="9"/>
        <v>0</v>
      </c>
    </row>
    <row r="477" spans="1:47" ht="17">
      <c r="A477" s="257"/>
      <c r="B477" s="249"/>
      <c r="C477" s="252"/>
      <c r="D477" s="252"/>
      <c r="E477" s="252"/>
      <c r="F477" s="181" t="s">
        <v>124</v>
      </c>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2"/>
      <c r="AL477" s="182"/>
      <c r="AM477" s="182"/>
      <c r="AN477" s="182"/>
      <c r="AO477" s="182"/>
      <c r="AP477" s="182"/>
      <c r="AQ477" s="182"/>
      <c r="AR477" s="182"/>
      <c r="AS477" s="182"/>
      <c r="AT477" s="182"/>
      <c r="AU477" s="183">
        <f t="shared" si="9"/>
        <v>0</v>
      </c>
    </row>
    <row r="478" spans="1:47" ht="17">
      <c r="A478" s="257"/>
      <c r="B478" s="249" t="str">
        <f>'Operating Cost Categories'!A11</f>
        <v>B</v>
      </c>
      <c r="C478" s="250">
        <f>'Operating Cost Summary'!B431</f>
        <v>0</v>
      </c>
      <c r="D478" s="250">
        <f>'Operating Cost Summary'!C431</f>
        <v>0</v>
      </c>
      <c r="E478" s="250">
        <f>'Operating Cost Summary'!D431</f>
        <v>0</v>
      </c>
      <c r="F478" s="184" t="s">
        <v>122</v>
      </c>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3">
        <f t="shared" si="9"/>
        <v>0</v>
      </c>
    </row>
    <row r="479" spans="1:47" ht="17">
      <c r="A479" s="257"/>
      <c r="B479" s="249"/>
      <c r="C479" s="251"/>
      <c r="D479" s="251"/>
      <c r="E479" s="251"/>
      <c r="F479" s="181" t="s">
        <v>123</v>
      </c>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c r="AK479" s="182"/>
      <c r="AL479" s="182"/>
      <c r="AM479" s="182"/>
      <c r="AN479" s="182"/>
      <c r="AO479" s="182"/>
      <c r="AP479" s="182"/>
      <c r="AQ479" s="182"/>
      <c r="AR479" s="182"/>
      <c r="AS479" s="182"/>
      <c r="AT479" s="182"/>
      <c r="AU479" s="183">
        <f t="shared" si="9"/>
        <v>0</v>
      </c>
    </row>
    <row r="480" spans="1:47" ht="17">
      <c r="A480" s="257"/>
      <c r="B480" s="249"/>
      <c r="C480" s="252"/>
      <c r="D480" s="252"/>
      <c r="E480" s="252"/>
      <c r="F480" s="184" t="s">
        <v>124</v>
      </c>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3">
        <f t="shared" si="9"/>
        <v>0</v>
      </c>
    </row>
    <row r="481" spans="1:47" ht="17">
      <c r="A481" s="257"/>
      <c r="B481" s="249" t="str">
        <f>'Operating Cost Categories'!A12</f>
        <v>C</v>
      </c>
      <c r="C481" s="250">
        <f>'Operating Cost Summary'!B432</f>
        <v>0</v>
      </c>
      <c r="D481" s="250">
        <f>'Operating Cost Summary'!C432</f>
        <v>0</v>
      </c>
      <c r="E481" s="250">
        <f>'Operating Cost Summary'!D432</f>
        <v>0</v>
      </c>
      <c r="F481" s="181" t="s">
        <v>122</v>
      </c>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3">
        <f t="shared" si="9"/>
        <v>0</v>
      </c>
    </row>
    <row r="482" spans="1:47" ht="17">
      <c r="A482" s="257"/>
      <c r="B482" s="249"/>
      <c r="C482" s="251"/>
      <c r="D482" s="251"/>
      <c r="E482" s="251"/>
      <c r="F482" s="184" t="s">
        <v>123</v>
      </c>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3">
        <f t="shared" si="9"/>
        <v>0</v>
      </c>
    </row>
    <row r="483" spans="1:47" ht="17">
      <c r="A483" s="257"/>
      <c r="B483" s="249"/>
      <c r="C483" s="252"/>
      <c r="D483" s="252"/>
      <c r="E483" s="252"/>
      <c r="F483" s="181" t="s">
        <v>124</v>
      </c>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3">
        <f t="shared" si="9"/>
        <v>0</v>
      </c>
    </row>
    <row r="484" spans="1:47" ht="17">
      <c r="A484" s="257"/>
      <c r="B484" s="249" t="str">
        <f>'Operating Cost Categories'!A13</f>
        <v>D</v>
      </c>
      <c r="C484" s="250">
        <f>'Operating Cost Summary'!B433</f>
        <v>0</v>
      </c>
      <c r="D484" s="250">
        <f>'Operating Cost Summary'!C433</f>
        <v>0</v>
      </c>
      <c r="E484" s="250">
        <f>'Operating Cost Summary'!D433</f>
        <v>0</v>
      </c>
      <c r="F484" s="184" t="s">
        <v>122</v>
      </c>
      <c r="G484" s="185"/>
      <c r="H484" s="185"/>
      <c r="I484" s="185"/>
      <c r="J484" s="185"/>
      <c r="K484" s="185"/>
      <c r="L484" s="185"/>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3">
        <f t="shared" si="9"/>
        <v>0</v>
      </c>
    </row>
    <row r="485" spans="1:47" ht="17">
      <c r="A485" s="257"/>
      <c r="B485" s="249"/>
      <c r="C485" s="251"/>
      <c r="D485" s="251"/>
      <c r="E485" s="251"/>
      <c r="F485" s="181" t="s">
        <v>123</v>
      </c>
      <c r="G485" s="182"/>
      <c r="H485" s="182"/>
      <c r="I485" s="18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c r="AK485" s="182"/>
      <c r="AL485" s="182"/>
      <c r="AM485" s="182"/>
      <c r="AN485" s="182"/>
      <c r="AO485" s="182"/>
      <c r="AP485" s="182"/>
      <c r="AQ485" s="182"/>
      <c r="AR485" s="182"/>
      <c r="AS485" s="182"/>
      <c r="AT485" s="182"/>
      <c r="AU485" s="183">
        <f t="shared" si="9"/>
        <v>0</v>
      </c>
    </row>
    <row r="486" spans="1:47" ht="17">
      <c r="A486" s="257"/>
      <c r="B486" s="249"/>
      <c r="C486" s="252"/>
      <c r="D486" s="252"/>
      <c r="E486" s="252"/>
      <c r="F486" s="184" t="s">
        <v>124</v>
      </c>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3">
        <f t="shared" si="9"/>
        <v>0</v>
      </c>
    </row>
    <row r="487" spans="1:47" ht="17">
      <c r="A487" s="257"/>
      <c r="B487" s="249" t="str">
        <f>'Operating Cost Categories'!A14</f>
        <v>E</v>
      </c>
      <c r="C487" s="250">
        <f>'Operating Cost Summary'!B434</f>
        <v>0</v>
      </c>
      <c r="D487" s="250">
        <f>'Operating Cost Summary'!C434</f>
        <v>0</v>
      </c>
      <c r="E487" s="250">
        <f>'Operating Cost Summary'!D434</f>
        <v>0</v>
      </c>
      <c r="F487" s="181" t="s">
        <v>122</v>
      </c>
      <c r="G487" s="182"/>
      <c r="H487" s="182"/>
      <c r="I487" s="182"/>
      <c r="J487" s="182"/>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c r="AK487" s="182"/>
      <c r="AL487" s="182"/>
      <c r="AM487" s="182"/>
      <c r="AN487" s="182"/>
      <c r="AO487" s="182"/>
      <c r="AP487" s="182"/>
      <c r="AQ487" s="182"/>
      <c r="AR487" s="182"/>
      <c r="AS487" s="182"/>
      <c r="AT487" s="182"/>
      <c r="AU487" s="183">
        <f t="shared" si="9"/>
        <v>0</v>
      </c>
    </row>
    <row r="488" spans="1:47" ht="17">
      <c r="A488" s="257"/>
      <c r="B488" s="249"/>
      <c r="C488" s="251"/>
      <c r="D488" s="251"/>
      <c r="E488" s="251"/>
      <c r="F488" s="184" t="s">
        <v>123</v>
      </c>
      <c r="G488" s="186"/>
      <c r="H488" s="186"/>
      <c r="I488" s="186"/>
      <c r="J488" s="186"/>
      <c r="K488" s="186"/>
      <c r="L488" s="186"/>
      <c r="M488" s="186"/>
      <c r="N488" s="186"/>
      <c r="O488" s="186"/>
      <c r="P488" s="186"/>
      <c r="Q488" s="186"/>
      <c r="R488" s="186"/>
      <c r="S488" s="186"/>
      <c r="T488" s="186"/>
      <c r="U488" s="186"/>
      <c r="V488" s="186"/>
      <c r="W488" s="186"/>
      <c r="X488" s="186"/>
      <c r="Y488" s="186"/>
      <c r="Z488" s="186"/>
      <c r="AA488" s="186"/>
      <c r="AB488" s="186"/>
      <c r="AC488" s="186"/>
      <c r="AD488" s="186"/>
      <c r="AE488" s="186"/>
      <c r="AF488" s="186"/>
      <c r="AG488" s="186"/>
      <c r="AH488" s="186"/>
      <c r="AI488" s="186"/>
      <c r="AJ488" s="186"/>
      <c r="AK488" s="186"/>
      <c r="AL488" s="186"/>
      <c r="AM488" s="186"/>
      <c r="AN488" s="186"/>
      <c r="AO488" s="186"/>
      <c r="AP488" s="186"/>
      <c r="AQ488" s="186"/>
      <c r="AR488" s="186"/>
      <c r="AS488" s="186"/>
      <c r="AT488" s="186"/>
      <c r="AU488" s="183">
        <f t="shared" si="9"/>
        <v>0</v>
      </c>
    </row>
    <row r="489" spans="1:47" ht="17">
      <c r="A489" s="257"/>
      <c r="B489" s="249"/>
      <c r="C489" s="252"/>
      <c r="D489" s="252"/>
      <c r="E489" s="252"/>
      <c r="F489" s="181" t="s">
        <v>124</v>
      </c>
      <c r="G489" s="187"/>
      <c r="H489" s="187"/>
      <c r="I489" s="187"/>
      <c r="J489" s="187"/>
      <c r="K489" s="187"/>
      <c r="L489" s="187"/>
      <c r="M489" s="187"/>
      <c r="N489" s="187"/>
      <c r="O489" s="187"/>
      <c r="P489" s="187"/>
      <c r="Q489" s="187"/>
      <c r="R489" s="187"/>
      <c r="S489" s="187"/>
      <c r="T489" s="187"/>
      <c r="U489" s="187"/>
      <c r="V489" s="187"/>
      <c r="W489" s="187"/>
      <c r="X489" s="187"/>
      <c r="Y489" s="187"/>
      <c r="Z489" s="187"/>
      <c r="AA489" s="187"/>
      <c r="AB489" s="187"/>
      <c r="AC489" s="187"/>
      <c r="AD489" s="187"/>
      <c r="AE489" s="187"/>
      <c r="AF489" s="187"/>
      <c r="AG489" s="187"/>
      <c r="AH489" s="187"/>
      <c r="AI489" s="187"/>
      <c r="AJ489" s="187"/>
      <c r="AK489" s="187"/>
      <c r="AL489" s="187"/>
      <c r="AM489" s="187"/>
      <c r="AN489" s="187"/>
      <c r="AO489" s="187"/>
      <c r="AP489" s="187"/>
      <c r="AQ489" s="187"/>
      <c r="AR489" s="187"/>
      <c r="AS489" s="187"/>
      <c r="AT489" s="187"/>
      <c r="AU489" s="183">
        <f t="shared" si="9"/>
        <v>0</v>
      </c>
    </row>
    <row r="491" spans="1:47" ht="19">
      <c r="A491" s="261" t="s">
        <v>132</v>
      </c>
      <c r="B491" s="263" t="s">
        <v>120</v>
      </c>
      <c r="C491" s="264" t="s">
        <v>27</v>
      </c>
      <c r="D491" s="264" t="s">
        <v>28</v>
      </c>
      <c r="E491" s="264" t="s">
        <v>29</v>
      </c>
      <c r="F491" s="253" t="s">
        <v>26</v>
      </c>
      <c r="G491" s="254" t="s">
        <v>2</v>
      </c>
      <c r="H491" s="255"/>
      <c r="I491" s="255"/>
      <c r="J491" s="255"/>
      <c r="K491" s="255"/>
      <c r="L491" s="255"/>
      <c r="M491" s="255"/>
      <c r="N491" s="255"/>
      <c r="O491" s="255"/>
      <c r="P491" s="255"/>
      <c r="Q491" s="255"/>
      <c r="R491" s="255"/>
      <c r="S491" s="255"/>
      <c r="T491" s="255"/>
      <c r="U491" s="255"/>
      <c r="V491" s="255"/>
      <c r="W491" s="255"/>
      <c r="X491" s="255"/>
      <c r="Y491" s="255"/>
      <c r="Z491" s="255"/>
      <c r="AA491" s="255"/>
      <c r="AB491" s="255"/>
      <c r="AC491" s="255"/>
      <c r="AD491" s="255"/>
      <c r="AE491" s="255"/>
      <c r="AF491" s="255"/>
      <c r="AG491" s="255"/>
      <c r="AH491" s="255"/>
      <c r="AI491" s="255"/>
      <c r="AJ491" s="255"/>
      <c r="AK491" s="255"/>
      <c r="AL491" s="255"/>
      <c r="AM491" s="255"/>
      <c r="AN491" s="255"/>
      <c r="AO491" s="255"/>
      <c r="AP491" s="255"/>
      <c r="AQ491" s="255"/>
      <c r="AR491" s="255"/>
      <c r="AS491" s="255"/>
      <c r="AT491" s="255"/>
      <c r="AU491" s="256" t="s">
        <v>0</v>
      </c>
    </row>
    <row r="492" spans="1:47" ht="18">
      <c r="A492" s="262"/>
      <c r="B492" s="263"/>
      <c r="C492" s="265"/>
      <c r="D492" s="265"/>
      <c r="E492" s="265"/>
      <c r="F492" s="253"/>
      <c r="G492" s="180" t="str">
        <f>'Initiative Basics'!C3</f>
        <v>A</v>
      </c>
      <c r="H492" s="180" t="str">
        <f>'Initiative Basics'!C4</f>
        <v>B</v>
      </c>
      <c r="I492" s="180" t="str">
        <f>'Initiative Basics'!C5</f>
        <v>C</v>
      </c>
      <c r="J492" s="180" t="str">
        <f>'Initiative Basics'!C6</f>
        <v>D</v>
      </c>
      <c r="K492" s="180" t="str">
        <f>'Initiative Basics'!C7</f>
        <v>E</v>
      </c>
      <c r="L492" s="180" t="str">
        <f>'Initiative Basics'!C8</f>
        <v>F</v>
      </c>
      <c r="M492" s="180" t="str">
        <f>'Initiative Basics'!C9</f>
        <v>G</v>
      </c>
      <c r="N492" s="180" t="str">
        <f>'Initiative Basics'!C10</f>
        <v>H</v>
      </c>
      <c r="O492" s="180" t="str">
        <f>'Initiative Basics'!C11</f>
        <v>I</v>
      </c>
      <c r="P492" s="180" t="str">
        <f>'Initiative Basics'!C12</f>
        <v>J</v>
      </c>
      <c r="Q492" s="180" t="str">
        <f>'Initiative Basics'!C13</f>
        <v>K</v>
      </c>
      <c r="R492" s="180" t="str">
        <f>'Initiative Basics'!C14</f>
        <v>L</v>
      </c>
      <c r="S492" s="180" t="str">
        <f>'Initiative Basics'!C15</f>
        <v>M</v>
      </c>
      <c r="T492" s="180" t="str">
        <f>'Initiative Basics'!C16</f>
        <v>N</v>
      </c>
      <c r="U492" s="180" t="str">
        <f>'Initiative Basics'!C17</f>
        <v>O</v>
      </c>
      <c r="V492" s="180" t="str">
        <f>'Initiative Basics'!C18</f>
        <v>P</v>
      </c>
      <c r="W492" s="180" t="str">
        <f>'Initiative Basics'!C19</f>
        <v>Q</v>
      </c>
      <c r="X492" s="180" t="str">
        <f>'Initiative Basics'!C20</f>
        <v>R</v>
      </c>
      <c r="Y492" s="180" t="str">
        <f>'Initiative Basics'!C21</f>
        <v>S</v>
      </c>
      <c r="Z492" s="180" t="str">
        <f>'Initiative Basics'!C22</f>
        <v>T</v>
      </c>
      <c r="AA492" s="180" t="str">
        <f>'Initiative Basics'!C23</f>
        <v>U</v>
      </c>
      <c r="AB492" s="180" t="str">
        <f>'Initiative Basics'!C24</f>
        <v>V</v>
      </c>
      <c r="AC492" s="180" t="str">
        <f>'Initiative Basics'!C25</f>
        <v>W</v>
      </c>
      <c r="AD492" s="180" t="str">
        <f>'Initiative Basics'!C26</f>
        <v>X</v>
      </c>
      <c r="AE492" s="180" t="str">
        <f>'Initiative Basics'!C27</f>
        <v>Y</v>
      </c>
      <c r="AF492" s="180" t="str">
        <f>'Initiative Basics'!C28</f>
        <v>Z</v>
      </c>
      <c r="AG492" s="180">
        <f>'Initiative Basics'!C29</f>
        <v>0</v>
      </c>
      <c r="AH492" s="180">
        <f>'Initiative Basics'!C30</f>
        <v>0</v>
      </c>
      <c r="AI492" s="180">
        <f>'Initiative Basics'!C31</f>
        <v>0</v>
      </c>
      <c r="AJ492" s="180">
        <f>'Initiative Basics'!C32</f>
        <v>0</v>
      </c>
      <c r="AK492" s="180">
        <f>'Initiative Basics'!C33</f>
        <v>0</v>
      </c>
      <c r="AL492" s="180">
        <f>'Initiative Basics'!C34</f>
        <v>0</v>
      </c>
      <c r="AM492" s="180">
        <f>'Initiative Basics'!C35</f>
        <v>0</v>
      </c>
      <c r="AN492" s="180">
        <f>'Initiative Basics'!C36</f>
        <v>0</v>
      </c>
      <c r="AO492" s="180">
        <f>'Initiative Basics'!C37</f>
        <v>0</v>
      </c>
      <c r="AP492" s="180">
        <f>'Initiative Basics'!C38</f>
        <v>0</v>
      </c>
      <c r="AQ492" s="180">
        <f>'Initiative Basics'!C39</f>
        <v>0</v>
      </c>
      <c r="AR492" s="180">
        <f>'Initiative Basics'!C40</f>
        <v>0</v>
      </c>
      <c r="AS492" s="180">
        <f>'Initiative Basics'!C41</f>
        <v>0</v>
      </c>
      <c r="AT492" s="180">
        <f>'Initiative Basics'!C42</f>
        <v>0</v>
      </c>
      <c r="AU492" s="256"/>
    </row>
    <row r="493" spans="1:47" ht="17">
      <c r="A493" s="257" t="str">
        <f>'Initiative Basics'!A14</f>
        <v>L</v>
      </c>
      <c r="B493" s="258" t="str">
        <f>'Operating Cost Categories'!A2</f>
        <v>Staff</v>
      </c>
      <c r="C493" s="250">
        <f>'Operating Cost Summary'!B464</f>
        <v>0</v>
      </c>
      <c r="D493" s="250">
        <f>'Operating Cost Summary'!C464</f>
        <v>0</v>
      </c>
      <c r="E493" s="250">
        <f>'Operating Cost Summary'!D464</f>
        <v>0</v>
      </c>
      <c r="F493" s="181" t="s">
        <v>122</v>
      </c>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c r="AK493" s="182"/>
      <c r="AL493" s="182"/>
      <c r="AM493" s="182"/>
      <c r="AN493" s="182"/>
      <c r="AO493" s="182"/>
      <c r="AP493" s="182"/>
      <c r="AQ493" s="182"/>
      <c r="AR493" s="182"/>
      <c r="AS493" s="182"/>
      <c r="AT493" s="182"/>
      <c r="AU493" s="183">
        <f>SUM(G493:AT493)</f>
        <v>0</v>
      </c>
    </row>
    <row r="494" spans="1:47" ht="17">
      <c r="A494" s="257"/>
      <c r="B494" s="259"/>
      <c r="C494" s="251"/>
      <c r="D494" s="251"/>
      <c r="E494" s="251"/>
      <c r="F494" s="184" t="s">
        <v>123</v>
      </c>
      <c r="G494" s="185"/>
      <c r="H494" s="185"/>
      <c r="I494" s="185"/>
      <c r="J494" s="185"/>
      <c r="K494" s="185"/>
      <c r="L494" s="185"/>
      <c r="M494" s="185"/>
      <c r="N494" s="185"/>
      <c r="O494" s="185"/>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3">
        <f t="shared" ref="AU494:AU531" si="10">SUM(G494:AT494)</f>
        <v>0</v>
      </c>
    </row>
    <row r="495" spans="1:47" ht="17">
      <c r="A495" s="257"/>
      <c r="B495" s="260"/>
      <c r="C495" s="252"/>
      <c r="D495" s="252"/>
      <c r="E495" s="252"/>
      <c r="F495" s="181" t="s">
        <v>124</v>
      </c>
      <c r="G495" s="182"/>
      <c r="H495" s="182"/>
      <c r="I495" s="18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2"/>
      <c r="AL495" s="182"/>
      <c r="AM495" s="182"/>
      <c r="AN495" s="182"/>
      <c r="AO495" s="182"/>
      <c r="AP495" s="182"/>
      <c r="AQ495" s="182"/>
      <c r="AR495" s="182"/>
      <c r="AS495" s="182"/>
      <c r="AT495" s="182"/>
      <c r="AU495" s="183">
        <f t="shared" si="10"/>
        <v>0</v>
      </c>
    </row>
    <row r="496" spans="1:47" ht="17">
      <c r="A496" s="257"/>
      <c r="B496" s="258" t="str">
        <f>'Operating Cost Categories'!A3</f>
        <v>Insurance</v>
      </c>
      <c r="C496" s="250">
        <f>'Operating Cost Summary'!B465</f>
        <v>0</v>
      </c>
      <c r="D496" s="250">
        <f>'Operating Cost Summary'!C465</f>
        <v>0</v>
      </c>
      <c r="E496" s="250">
        <f>'Operating Cost Summary'!D465</f>
        <v>0</v>
      </c>
      <c r="F496" s="184" t="s">
        <v>122</v>
      </c>
      <c r="G496" s="185"/>
      <c r="H496" s="185"/>
      <c r="I496" s="185"/>
      <c r="J496" s="185"/>
      <c r="K496" s="185"/>
      <c r="L496" s="185"/>
      <c r="M496" s="185"/>
      <c r="N496" s="185"/>
      <c r="O496" s="185"/>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3">
        <f t="shared" si="10"/>
        <v>0</v>
      </c>
    </row>
    <row r="497" spans="1:47" ht="17">
      <c r="A497" s="257"/>
      <c r="B497" s="259"/>
      <c r="C497" s="251"/>
      <c r="D497" s="251"/>
      <c r="E497" s="251"/>
      <c r="F497" s="181" t="s">
        <v>123</v>
      </c>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c r="AK497" s="182"/>
      <c r="AL497" s="182"/>
      <c r="AM497" s="182"/>
      <c r="AN497" s="182"/>
      <c r="AO497" s="182"/>
      <c r="AP497" s="182"/>
      <c r="AQ497" s="182"/>
      <c r="AR497" s="182"/>
      <c r="AS497" s="182"/>
      <c r="AT497" s="182"/>
      <c r="AU497" s="183">
        <f t="shared" si="10"/>
        <v>0</v>
      </c>
    </row>
    <row r="498" spans="1:47" ht="17">
      <c r="A498" s="257"/>
      <c r="B498" s="260"/>
      <c r="C498" s="252"/>
      <c r="D498" s="252"/>
      <c r="E498" s="252"/>
      <c r="F498" s="184" t="s">
        <v>124</v>
      </c>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3">
        <f t="shared" si="10"/>
        <v>0</v>
      </c>
    </row>
    <row r="499" spans="1:47" ht="17">
      <c r="A499" s="257"/>
      <c r="B499" s="249" t="str">
        <f>'Operating Cost Categories'!A4</f>
        <v>Rent</v>
      </c>
      <c r="C499" s="250">
        <f>'Operating Cost Summary'!B466</f>
        <v>0</v>
      </c>
      <c r="D499" s="250">
        <f>'Operating Cost Summary'!C466</f>
        <v>0</v>
      </c>
      <c r="E499" s="250">
        <f>'Operating Cost Summary'!D466</f>
        <v>0</v>
      </c>
      <c r="F499" s="181" t="s">
        <v>122</v>
      </c>
      <c r="G499" s="182"/>
      <c r="H499" s="182"/>
      <c r="I499" s="182"/>
      <c r="J499" s="182"/>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c r="AK499" s="182"/>
      <c r="AL499" s="182"/>
      <c r="AM499" s="182"/>
      <c r="AN499" s="182"/>
      <c r="AO499" s="182"/>
      <c r="AP499" s="182"/>
      <c r="AQ499" s="182"/>
      <c r="AR499" s="182"/>
      <c r="AS499" s="182"/>
      <c r="AT499" s="182"/>
      <c r="AU499" s="183">
        <f t="shared" si="10"/>
        <v>0</v>
      </c>
    </row>
    <row r="500" spans="1:47" ht="17">
      <c r="A500" s="257"/>
      <c r="B500" s="249"/>
      <c r="C500" s="251"/>
      <c r="D500" s="251"/>
      <c r="E500" s="251"/>
      <c r="F500" s="184" t="s">
        <v>123</v>
      </c>
      <c r="G500" s="185"/>
      <c r="H500" s="185"/>
      <c r="I500" s="185"/>
      <c r="J500" s="185"/>
      <c r="K500" s="185"/>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3">
        <f t="shared" si="10"/>
        <v>0</v>
      </c>
    </row>
    <row r="501" spans="1:47" ht="17">
      <c r="A501" s="257"/>
      <c r="B501" s="249"/>
      <c r="C501" s="252"/>
      <c r="D501" s="252"/>
      <c r="E501" s="252"/>
      <c r="F501" s="181" t="s">
        <v>124</v>
      </c>
      <c r="G501" s="182"/>
      <c r="H501" s="182"/>
      <c r="I501" s="182"/>
      <c r="J501" s="182"/>
      <c r="K501" s="182"/>
      <c r="L501" s="182"/>
      <c r="M501" s="182"/>
      <c r="N501" s="182"/>
      <c r="O501" s="182"/>
      <c r="P501" s="182"/>
      <c r="Q501" s="182"/>
      <c r="R501" s="182"/>
      <c r="S501" s="182"/>
      <c r="T501" s="182"/>
      <c r="U501" s="182"/>
      <c r="V501" s="182"/>
      <c r="W501" s="182"/>
      <c r="X501" s="182"/>
      <c r="Y501" s="182"/>
      <c r="Z501" s="182"/>
      <c r="AA501" s="182"/>
      <c r="AB501" s="182"/>
      <c r="AC501" s="182"/>
      <c r="AD501" s="182"/>
      <c r="AE501" s="182"/>
      <c r="AF501" s="182"/>
      <c r="AG501" s="182"/>
      <c r="AH501" s="182"/>
      <c r="AI501" s="182"/>
      <c r="AJ501" s="182"/>
      <c r="AK501" s="182"/>
      <c r="AL501" s="182"/>
      <c r="AM501" s="182"/>
      <c r="AN501" s="182"/>
      <c r="AO501" s="182"/>
      <c r="AP501" s="182"/>
      <c r="AQ501" s="182"/>
      <c r="AR501" s="182"/>
      <c r="AS501" s="182"/>
      <c r="AT501" s="182"/>
      <c r="AU501" s="183">
        <f t="shared" si="10"/>
        <v>0</v>
      </c>
    </row>
    <row r="502" spans="1:47" ht="17">
      <c r="A502" s="257"/>
      <c r="B502" s="249" t="str">
        <f>'Operating Cost Categories'!A5</f>
        <v>Utilities</v>
      </c>
      <c r="C502" s="250">
        <f>'Operating Cost Summary'!B467</f>
        <v>0</v>
      </c>
      <c r="D502" s="250">
        <f>'Operating Cost Summary'!C467</f>
        <v>0</v>
      </c>
      <c r="E502" s="250">
        <f>'Operating Cost Summary'!D467</f>
        <v>0</v>
      </c>
      <c r="F502" s="184" t="s">
        <v>122</v>
      </c>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3">
        <f t="shared" si="10"/>
        <v>0</v>
      </c>
    </row>
    <row r="503" spans="1:47" ht="17">
      <c r="A503" s="257"/>
      <c r="B503" s="249"/>
      <c r="C503" s="251"/>
      <c r="D503" s="251"/>
      <c r="E503" s="251"/>
      <c r="F503" s="181" t="s">
        <v>123</v>
      </c>
      <c r="G503" s="182"/>
      <c r="H503" s="182"/>
      <c r="I503" s="182"/>
      <c r="J503" s="182"/>
      <c r="K503" s="182"/>
      <c r="L503" s="182"/>
      <c r="M503" s="182"/>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c r="AI503" s="182"/>
      <c r="AJ503" s="182"/>
      <c r="AK503" s="182"/>
      <c r="AL503" s="182"/>
      <c r="AM503" s="182"/>
      <c r="AN503" s="182"/>
      <c r="AO503" s="182"/>
      <c r="AP503" s="182"/>
      <c r="AQ503" s="182"/>
      <c r="AR503" s="182"/>
      <c r="AS503" s="182"/>
      <c r="AT503" s="182"/>
      <c r="AU503" s="183">
        <f t="shared" si="10"/>
        <v>0</v>
      </c>
    </row>
    <row r="504" spans="1:47" ht="17">
      <c r="A504" s="257"/>
      <c r="B504" s="249"/>
      <c r="C504" s="252"/>
      <c r="D504" s="252"/>
      <c r="E504" s="252"/>
      <c r="F504" s="184" t="s">
        <v>124</v>
      </c>
      <c r="G504" s="185"/>
      <c r="H504" s="185"/>
      <c r="I504" s="185"/>
      <c r="J504" s="185"/>
      <c r="K504" s="185"/>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3">
        <f t="shared" si="10"/>
        <v>0</v>
      </c>
    </row>
    <row r="505" spans="1:47" ht="17">
      <c r="A505" s="257"/>
      <c r="B505" s="249" t="str">
        <f>'Operating Cost Categories'!A6</f>
        <v>Internet/Phones</v>
      </c>
      <c r="C505" s="250">
        <f>'Operating Cost Summary'!B468</f>
        <v>0</v>
      </c>
      <c r="D505" s="250">
        <f>'Operating Cost Summary'!C468</f>
        <v>0</v>
      </c>
      <c r="E505" s="250">
        <f>'Operating Cost Summary'!D468</f>
        <v>0</v>
      </c>
      <c r="F505" s="181" t="s">
        <v>122</v>
      </c>
      <c r="G505" s="182"/>
      <c r="H505" s="182"/>
      <c r="I505" s="182"/>
      <c r="J505" s="182"/>
      <c r="K505" s="182"/>
      <c r="L505" s="182"/>
      <c r="M505" s="182"/>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c r="AI505" s="182"/>
      <c r="AJ505" s="182"/>
      <c r="AK505" s="182"/>
      <c r="AL505" s="182"/>
      <c r="AM505" s="182"/>
      <c r="AN505" s="182"/>
      <c r="AO505" s="182"/>
      <c r="AP505" s="182"/>
      <c r="AQ505" s="182"/>
      <c r="AR505" s="182"/>
      <c r="AS505" s="182"/>
      <c r="AT505" s="182"/>
      <c r="AU505" s="183">
        <f t="shared" si="10"/>
        <v>0</v>
      </c>
    </row>
    <row r="506" spans="1:47" ht="17">
      <c r="A506" s="257"/>
      <c r="B506" s="249"/>
      <c r="C506" s="251"/>
      <c r="D506" s="251"/>
      <c r="E506" s="251"/>
      <c r="F506" s="184" t="s">
        <v>123</v>
      </c>
      <c r="G506" s="185"/>
      <c r="H506" s="185"/>
      <c r="I506" s="185"/>
      <c r="J506" s="185"/>
      <c r="K506" s="185"/>
      <c r="L506" s="185"/>
      <c r="M506" s="185"/>
      <c r="N506" s="185"/>
      <c r="O506" s="185"/>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3">
        <f t="shared" si="10"/>
        <v>0</v>
      </c>
    </row>
    <row r="507" spans="1:47" ht="17">
      <c r="A507" s="257"/>
      <c r="B507" s="249"/>
      <c r="C507" s="252"/>
      <c r="D507" s="252"/>
      <c r="E507" s="252"/>
      <c r="F507" s="181" t="s">
        <v>124</v>
      </c>
      <c r="G507" s="182"/>
      <c r="H507" s="182"/>
      <c r="I507" s="182"/>
      <c r="J507" s="182"/>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182"/>
      <c r="AJ507" s="182"/>
      <c r="AK507" s="182"/>
      <c r="AL507" s="182"/>
      <c r="AM507" s="182"/>
      <c r="AN507" s="182"/>
      <c r="AO507" s="182"/>
      <c r="AP507" s="182"/>
      <c r="AQ507" s="182"/>
      <c r="AR507" s="182"/>
      <c r="AS507" s="182"/>
      <c r="AT507" s="182"/>
      <c r="AU507" s="183">
        <f t="shared" si="10"/>
        <v>0</v>
      </c>
    </row>
    <row r="508" spans="1:47" ht="17">
      <c r="A508" s="257"/>
      <c r="B508" s="249" t="str">
        <f>'Operating Cost Categories'!A7</f>
        <v>Office Supplies</v>
      </c>
      <c r="C508" s="250">
        <f>'Operating Cost Summary'!B469</f>
        <v>0</v>
      </c>
      <c r="D508" s="250">
        <f>'Operating Cost Summary'!C469</f>
        <v>0</v>
      </c>
      <c r="E508" s="250">
        <f>'Operating Cost Summary'!D469</f>
        <v>0</v>
      </c>
      <c r="F508" s="184" t="s">
        <v>122</v>
      </c>
      <c r="G508" s="185"/>
      <c r="H508" s="185"/>
      <c r="I508" s="185"/>
      <c r="J508" s="185"/>
      <c r="K508" s="185"/>
      <c r="L508" s="185"/>
      <c r="M508" s="185"/>
      <c r="N508" s="185"/>
      <c r="O508" s="185"/>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3">
        <f t="shared" si="10"/>
        <v>0</v>
      </c>
    </row>
    <row r="509" spans="1:47" ht="17">
      <c r="A509" s="257"/>
      <c r="B509" s="249"/>
      <c r="C509" s="251"/>
      <c r="D509" s="251"/>
      <c r="E509" s="251"/>
      <c r="F509" s="181" t="s">
        <v>123</v>
      </c>
      <c r="G509" s="182"/>
      <c r="H509" s="182"/>
      <c r="I509" s="182"/>
      <c r="J509" s="182"/>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c r="AK509" s="182"/>
      <c r="AL509" s="182"/>
      <c r="AM509" s="182"/>
      <c r="AN509" s="182"/>
      <c r="AO509" s="182"/>
      <c r="AP509" s="182"/>
      <c r="AQ509" s="182"/>
      <c r="AR509" s="182"/>
      <c r="AS509" s="182"/>
      <c r="AT509" s="182"/>
      <c r="AU509" s="183">
        <f t="shared" si="10"/>
        <v>0</v>
      </c>
    </row>
    <row r="510" spans="1:47" ht="17">
      <c r="A510" s="257"/>
      <c r="B510" s="249"/>
      <c r="C510" s="252"/>
      <c r="D510" s="252"/>
      <c r="E510" s="252"/>
      <c r="F510" s="184" t="s">
        <v>124</v>
      </c>
      <c r="G510" s="185"/>
      <c r="H510" s="185"/>
      <c r="I510" s="185"/>
      <c r="J510" s="185"/>
      <c r="K510" s="185"/>
      <c r="L510" s="185"/>
      <c r="M510" s="185"/>
      <c r="N510" s="185"/>
      <c r="O510" s="185"/>
      <c r="P510" s="185"/>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3">
        <f t="shared" si="10"/>
        <v>0</v>
      </c>
    </row>
    <row r="511" spans="1:47" ht="17">
      <c r="A511" s="257"/>
      <c r="B511" s="249" t="str">
        <f>'Operating Cost Categories'!A8</f>
        <v>Transportation</v>
      </c>
      <c r="C511" s="250">
        <f>'Operating Cost Summary'!B470</f>
        <v>0</v>
      </c>
      <c r="D511" s="250">
        <f>'Operating Cost Summary'!C470</f>
        <v>0</v>
      </c>
      <c r="E511" s="250">
        <f>'Operating Cost Summary'!D470</f>
        <v>0</v>
      </c>
      <c r="F511" s="181" t="s">
        <v>122</v>
      </c>
      <c r="G511" s="182"/>
      <c r="H511" s="182"/>
      <c r="I511" s="182"/>
      <c r="J511" s="182"/>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c r="AK511" s="182"/>
      <c r="AL511" s="182"/>
      <c r="AM511" s="182"/>
      <c r="AN511" s="182"/>
      <c r="AO511" s="182"/>
      <c r="AP511" s="182"/>
      <c r="AQ511" s="182"/>
      <c r="AR511" s="182"/>
      <c r="AS511" s="182"/>
      <c r="AT511" s="182"/>
      <c r="AU511" s="183">
        <f t="shared" si="10"/>
        <v>0</v>
      </c>
    </row>
    <row r="512" spans="1:47" ht="17">
      <c r="A512" s="257"/>
      <c r="B512" s="249"/>
      <c r="C512" s="251"/>
      <c r="D512" s="251"/>
      <c r="E512" s="251"/>
      <c r="F512" s="184" t="s">
        <v>123</v>
      </c>
      <c r="G512" s="185"/>
      <c r="H512" s="185"/>
      <c r="I512" s="185"/>
      <c r="J512" s="185"/>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3">
        <f t="shared" si="10"/>
        <v>0</v>
      </c>
    </row>
    <row r="513" spans="1:47" ht="17">
      <c r="A513" s="257"/>
      <c r="B513" s="249"/>
      <c r="C513" s="252"/>
      <c r="D513" s="252"/>
      <c r="E513" s="252"/>
      <c r="F513" s="181" t="s">
        <v>124</v>
      </c>
      <c r="G513" s="182"/>
      <c r="H513" s="182"/>
      <c r="I513" s="182"/>
      <c r="J513" s="182"/>
      <c r="K513" s="182"/>
      <c r="L513" s="182"/>
      <c r="M513" s="182"/>
      <c r="N513" s="182"/>
      <c r="O513" s="182"/>
      <c r="P513" s="182"/>
      <c r="Q513" s="182"/>
      <c r="R513" s="182"/>
      <c r="S513" s="182"/>
      <c r="T513" s="182"/>
      <c r="U513" s="182"/>
      <c r="V513" s="182"/>
      <c r="W513" s="182"/>
      <c r="X513" s="182"/>
      <c r="Y513" s="182"/>
      <c r="Z513" s="182"/>
      <c r="AA513" s="182"/>
      <c r="AB513" s="182"/>
      <c r="AC513" s="182"/>
      <c r="AD513" s="182"/>
      <c r="AE513" s="182"/>
      <c r="AF513" s="182"/>
      <c r="AG513" s="182"/>
      <c r="AH513" s="182"/>
      <c r="AI513" s="182"/>
      <c r="AJ513" s="182"/>
      <c r="AK513" s="182"/>
      <c r="AL513" s="182"/>
      <c r="AM513" s="182"/>
      <c r="AN513" s="182"/>
      <c r="AO513" s="182"/>
      <c r="AP513" s="182"/>
      <c r="AQ513" s="182"/>
      <c r="AR513" s="182"/>
      <c r="AS513" s="182"/>
      <c r="AT513" s="182"/>
      <c r="AU513" s="183">
        <f t="shared" si="10"/>
        <v>0</v>
      </c>
    </row>
    <row r="514" spans="1:47" ht="17">
      <c r="A514" s="257"/>
      <c r="B514" s="249" t="str">
        <f>'Operating Cost Categories'!A9</f>
        <v>Consultants/Contracts</v>
      </c>
      <c r="C514" s="250">
        <f>'Operating Cost Summary'!B471</f>
        <v>0</v>
      </c>
      <c r="D514" s="250">
        <f>'Operating Cost Summary'!C471</f>
        <v>0</v>
      </c>
      <c r="E514" s="250">
        <f>'Operating Cost Summary'!D471</f>
        <v>0</v>
      </c>
      <c r="F514" s="184" t="s">
        <v>122</v>
      </c>
      <c r="G514" s="185"/>
      <c r="H514" s="185"/>
      <c r="I514" s="185"/>
      <c r="J514" s="185"/>
      <c r="K514" s="185"/>
      <c r="L514" s="185"/>
      <c r="M514" s="185"/>
      <c r="N514" s="185"/>
      <c r="O514" s="185"/>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3">
        <f t="shared" si="10"/>
        <v>0</v>
      </c>
    </row>
    <row r="515" spans="1:47" ht="17">
      <c r="A515" s="257"/>
      <c r="B515" s="249"/>
      <c r="C515" s="251"/>
      <c r="D515" s="251"/>
      <c r="E515" s="251"/>
      <c r="F515" s="181" t="s">
        <v>123</v>
      </c>
      <c r="G515" s="182"/>
      <c r="H515" s="182"/>
      <c r="I515" s="182"/>
      <c r="J515" s="182"/>
      <c r="K515" s="182"/>
      <c r="L515" s="182"/>
      <c r="M515" s="182"/>
      <c r="N515" s="182"/>
      <c r="O515" s="182"/>
      <c r="P515" s="182"/>
      <c r="Q515" s="182"/>
      <c r="R515" s="182"/>
      <c r="S515" s="182"/>
      <c r="T515" s="182"/>
      <c r="U515" s="182"/>
      <c r="V515" s="182"/>
      <c r="W515" s="182"/>
      <c r="X515" s="182"/>
      <c r="Y515" s="182"/>
      <c r="Z515" s="182"/>
      <c r="AA515" s="182"/>
      <c r="AB515" s="182"/>
      <c r="AC515" s="182"/>
      <c r="AD515" s="182"/>
      <c r="AE515" s="182"/>
      <c r="AF515" s="182"/>
      <c r="AG515" s="182"/>
      <c r="AH515" s="182"/>
      <c r="AI515" s="182"/>
      <c r="AJ515" s="182"/>
      <c r="AK515" s="182"/>
      <c r="AL515" s="182"/>
      <c r="AM515" s="182"/>
      <c r="AN515" s="182"/>
      <c r="AO515" s="182"/>
      <c r="AP515" s="182"/>
      <c r="AQ515" s="182"/>
      <c r="AR515" s="182"/>
      <c r="AS515" s="182"/>
      <c r="AT515" s="182"/>
      <c r="AU515" s="183">
        <f t="shared" si="10"/>
        <v>0</v>
      </c>
    </row>
    <row r="516" spans="1:47" ht="17">
      <c r="A516" s="257"/>
      <c r="B516" s="249"/>
      <c r="C516" s="252"/>
      <c r="D516" s="252"/>
      <c r="E516" s="252"/>
      <c r="F516" s="184" t="s">
        <v>124</v>
      </c>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3">
        <f t="shared" si="10"/>
        <v>0</v>
      </c>
    </row>
    <row r="517" spans="1:47" ht="17">
      <c r="A517" s="257"/>
      <c r="B517" s="249" t="str">
        <f>'Operating Cost Categories'!A10</f>
        <v>A</v>
      </c>
      <c r="C517" s="250">
        <f>'Operating Cost Summary'!B472</f>
        <v>0</v>
      </c>
      <c r="D517" s="250">
        <f>'Operating Cost Summary'!C472</f>
        <v>0</v>
      </c>
      <c r="E517" s="250">
        <f>'Operating Cost Summary'!D472</f>
        <v>0</v>
      </c>
      <c r="F517" s="181" t="s">
        <v>122</v>
      </c>
      <c r="G517" s="182"/>
      <c r="H517" s="182"/>
      <c r="I517" s="18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c r="AK517" s="182"/>
      <c r="AL517" s="182"/>
      <c r="AM517" s="182"/>
      <c r="AN517" s="182"/>
      <c r="AO517" s="182"/>
      <c r="AP517" s="182"/>
      <c r="AQ517" s="182"/>
      <c r="AR517" s="182"/>
      <c r="AS517" s="182"/>
      <c r="AT517" s="182"/>
      <c r="AU517" s="183">
        <f t="shared" si="10"/>
        <v>0</v>
      </c>
    </row>
    <row r="518" spans="1:47" ht="17">
      <c r="A518" s="257"/>
      <c r="B518" s="249"/>
      <c r="C518" s="251"/>
      <c r="D518" s="251"/>
      <c r="E518" s="251"/>
      <c r="F518" s="184" t="s">
        <v>123</v>
      </c>
      <c r="G518" s="185"/>
      <c r="H518" s="185"/>
      <c r="I518" s="185"/>
      <c r="J518" s="185"/>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3">
        <f t="shared" si="10"/>
        <v>0</v>
      </c>
    </row>
    <row r="519" spans="1:47" ht="17">
      <c r="A519" s="257"/>
      <c r="B519" s="249"/>
      <c r="C519" s="252"/>
      <c r="D519" s="252"/>
      <c r="E519" s="252"/>
      <c r="F519" s="181" t="s">
        <v>124</v>
      </c>
      <c r="G519" s="182"/>
      <c r="H519" s="182"/>
      <c r="I519" s="18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3">
        <f t="shared" si="10"/>
        <v>0</v>
      </c>
    </row>
    <row r="520" spans="1:47" ht="17">
      <c r="A520" s="257"/>
      <c r="B520" s="249" t="str">
        <f>'Operating Cost Categories'!A11</f>
        <v>B</v>
      </c>
      <c r="C520" s="250">
        <f>'Operating Cost Summary'!B473</f>
        <v>0</v>
      </c>
      <c r="D520" s="250">
        <f>'Operating Cost Summary'!C473</f>
        <v>0</v>
      </c>
      <c r="E520" s="250">
        <f>'Operating Cost Summary'!D473</f>
        <v>0</v>
      </c>
      <c r="F520" s="184" t="s">
        <v>122</v>
      </c>
      <c r="G520" s="185"/>
      <c r="H520" s="185"/>
      <c r="I520" s="185"/>
      <c r="J520" s="185"/>
      <c r="K520" s="185"/>
      <c r="L520" s="185"/>
      <c r="M520" s="185"/>
      <c r="N520" s="185"/>
      <c r="O520" s="185"/>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3">
        <f t="shared" si="10"/>
        <v>0</v>
      </c>
    </row>
    <row r="521" spans="1:47" ht="17">
      <c r="A521" s="257"/>
      <c r="B521" s="249"/>
      <c r="C521" s="251"/>
      <c r="D521" s="251"/>
      <c r="E521" s="251"/>
      <c r="F521" s="181" t="s">
        <v>123</v>
      </c>
      <c r="G521" s="182"/>
      <c r="H521" s="182"/>
      <c r="I521" s="182"/>
      <c r="J521" s="182"/>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c r="AK521" s="182"/>
      <c r="AL521" s="182"/>
      <c r="AM521" s="182"/>
      <c r="AN521" s="182"/>
      <c r="AO521" s="182"/>
      <c r="AP521" s="182"/>
      <c r="AQ521" s="182"/>
      <c r="AR521" s="182"/>
      <c r="AS521" s="182"/>
      <c r="AT521" s="182"/>
      <c r="AU521" s="183">
        <f t="shared" si="10"/>
        <v>0</v>
      </c>
    </row>
    <row r="522" spans="1:47" ht="17">
      <c r="A522" s="257"/>
      <c r="B522" s="249"/>
      <c r="C522" s="252"/>
      <c r="D522" s="252"/>
      <c r="E522" s="252"/>
      <c r="F522" s="184" t="s">
        <v>124</v>
      </c>
      <c r="G522" s="185"/>
      <c r="H522" s="185"/>
      <c r="I522" s="185"/>
      <c r="J522" s="185"/>
      <c r="K522" s="185"/>
      <c r="L522" s="185"/>
      <c r="M522" s="185"/>
      <c r="N522" s="185"/>
      <c r="O522" s="185"/>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3">
        <f t="shared" si="10"/>
        <v>0</v>
      </c>
    </row>
    <row r="523" spans="1:47" ht="17">
      <c r="A523" s="257"/>
      <c r="B523" s="249" t="str">
        <f>'Operating Cost Categories'!A12</f>
        <v>C</v>
      </c>
      <c r="C523" s="250">
        <f>'Operating Cost Summary'!B474</f>
        <v>0</v>
      </c>
      <c r="D523" s="250">
        <f>'Operating Cost Summary'!C474</f>
        <v>0</v>
      </c>
      <c r="E523" s="250">
        <f>'Operating Cost Summary'!D474</f>
        <v>0</v>
      </c>
      <c r="F523" s="181" t="s">
        <v>122</v>
      </c>
      <c r="G523" s="182"/>
      <c r="H523" s="182"/>
      <c r="I523" s="182"/>
      <c r="J523" s="182"/>
      <c r="K523" s="182"/>
      <c r="L523" s="182"/>
      <c r="M523" s="182"/>
      <c r="N523" s="182"/>
      <c r="O523" s="182"/>
      <c r="P523" s="182"/>
      <c r="Q523" s="182"/>
      <c r="R523" s="182"/>
      <c r="S523" s="182"/>
      <c r="T523" s="182"/>
      <c r="U523" s="182"/>
      <c r="V523" s="182"/>
      <c r="W523" s="182"/>
      <c r="X523" s="182"/>
      <c r="Y523" s="182"/>
      <c r="Z523" s="182"/>
      <c r="AA523" s="182"/>
      <c r="AB523" s="182"/>
      <c r="AC523" s="182"/>
      <c r="AD523" s="182"/>
      <c r="AE523" s="182"/>
      <c r="AF523" s="182"/>
      <c r="AG523" s="182"/>
      <c r="AH523" s="182"/>
      <c r="AI523" s="182"/>
      <c r="AJ523" s="182"/>
      <c r="AK523" s="182"/>
      <c r="AL523" s="182"/>
      <c r="AM523" s="182"/>
      <c r="AN523" s="182"/>
      <c r="AO523" s="182"/>
      <c r="AP523" s="182"/>
      <c r="AQ523" s="182"/>
      <c r="AR523" s="182"/>
      <c r="AS523" s="182"/>
      <c r="AT523" s="182"/>
      <c r="AU523" s="183">
        <f t="shared" si="10"/>
        <v>0</v>
      </c>
    </row>
    <row r="524" spans="1:47" ht="17">
      <c r="A524" s="257"/>
      <c r="B524" s="249"/>
      <c r="C524" s="251"/>
      <c r="D524" s="251"/>
      <c r="E524" s="251"/>
      <c r="F524" s="184" t="s">
        <v>123</v>
      </c>
      <c r="G524" s="185"/>
      <c r="H524" s="185"/>
      <c r="I524" s="185"/>
      <c r="J524" s="185"/>
      <c r="K524" s="185"/>
      <c r="L524" s="185"/>
      <c r="M524" s="185"/>
      <c r="N524" s="185"/>
      <c r="O524" s="185"/>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3">
        <f t="shared" si="10"/>
        <v>0</v>
      </c>
    </row>
    <row r="525" spans="1:47" ht="17">
      <c r="A525" s="257"/>
      <c r="B525" s="249"/>
      <c r="C525" s="252"/>
      <c r="D525" s="252"/>
      <c r="E525" s="252"/>
      <c r="F525" s="181" t="s">
        <v>124</v>
      </c>
      <c r="G525" s="182"/>
      <c r="H525" s="182"/>
      <c r="I525" s="182"/>
      <c r="J525" s="182"/>
      <c r="K525" s="182"/>
      <c r="L525" s="182"/>
      <c r="M525" s="182"/>
      <c r="N525" s="182"/>
      <c r="O525" s="182"/>
      <c r="P525" s="182"/>
      <c r="Q525" s="182"/>
      <c r="R525" s="182"/>
      <c r="S525" s="182"/>
      <c r="T525" s="182"/>
      <c r="U525" s="182"/>
      <c r="V525" s="182"/>
      <c r="W525" s="182"/>
      <c r="X525" s="182"/>
      <c r="Y525" s="182"/>
      <c r="Z525" s="182"/>
      <c r="AA525" s="182"/>
      <c r="AB525" s="182"/>
      <c r="AC525" s="182"/>
      <c r="AD525" s="182"/>
      <c r="AE525" s="182"/>
      <c r="AF525" s="182"/>
      <c r="AG525" s="182"/>
      <c r="AH525" s="182"/>
      <c r="AI525" s="182"/>
      <c r="AJ525" s="182"/>
      <c r="AK525" s="182"/>
      <c r="AL525" s="182"/>
      <c r="AM525" s="182"/>
      <c r="AN525" s="182"/>
      <c r="AO525" s="182"/>
      <c r="AP525" s="182"/>
      <c r="AQ525" s="182"/>
      <c r="AR525" s="182"/>
      <c r="AS525" s="182"/>
      <c r="AT525" s="182"/>
      <c r="AU525" s="183">
        <f t="shared" si="10"/>
        <v>0</v>
      </c>
    </row>
    <row r="526" spans="1:47" ht="17">
      <c r="A526" s="257"/>
      <c r="B526" s="249" t="str">
        <f>'Operating Cost Categories'!A13</f>
        <v>D</v>
      </c>
      <c r="C526" s="250">
        <f>'Operating Cost Summary'!B475</f>
        <v>0</v>
      </c>
      <c r="D526" s="250">
        <f>'Operating Cost Summary'!C475</f>
        <v>0</v>
      </c>
      <c r="E526" s="250">
        <f>'Operating Cost Summary'!D475</f>
        <v>0</v>
      </c>
      <c r="F526" s="184" t="s">
        <v>122</v>
      </c>
      <c r="G526" s="185"/>
      <c r="H526" s="185"/>
      <c r="I526" s="185"/>
      <c r="J526" s="185"/>
      <c r="K526" s="185"/>
      <c r="L526" s="185"/>
      <c r="M526" s="185"/>
      <c r="N526" s="185"/>
      <c r="O526" s="185"/>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3">
        <f t="shared" si="10"/>
        <v>0</v>
      </c>
    </row>
    <row r="527" spans="1:47" ht="17">
      <c r="A527" s="257"/>
      <c r="B527" s="249"/>
      <c r="C527" s="251"/>
      <c r="D527" s="251"/>
      <c r="E527" s="251"/>
      <c r="F527" s="181" t="s">
        <v>123</v>
      </c>
      <c r="G527" s="182"/>
      <c r="H527" s="182"/>
      <c r="I527" s="182"/>
      <c r="J527" s="182"/>
      <c r="K527" s="182"/>
      <c r="L527" s="182"/>
      <c r="M527" s="182"/>
      <c r="N527" s="182"/>
      <c r="O527" s="182"/>
      <c r="P527" s="182"/>
      <c r="Q527" s="182"/>
      <c r="R527" s="182"/>
      <c r="S527" s="182"/>
      <c r="T527" s="182"/>
      <c r="U527" s="182"/>
      <c r="V527" s="182"/>
      <c r="W527" s="182"/>
      <c r="X527" s="182"/>
      <c r="Y527" s="182"/>
      <c r="Z527" s="182"/>
      <c r="AA527" s="182"/>
      <c r="AB527" s="182"/>
      <c r="AC527" s="182"/>
      <c r="AD527" s="182"/>
      <c r="AE527" s="182"/>
      <c r="AF527" s="182"/>
      <c r="AG527" s="182"/>
      <c r="AH527" s="182"/>
      <c r="AI527" s="182"/>
      <c r="AJ527" s="182"/>
      <c r="AK527" s="182"/>
      <c r="AL527" s="182"/>
      <c r="AM527" s="182"/>
      <c r="AN527" s="182"/>
      <c r="AO527" s="182"/>
      <c r="AP527" s="182"/>
      <c r="AQ527" s="182"/>
      <c r="AR527" s="182"/>
      <c r="AS527" s="182"/>
      <c r="AT527" s="182"/>
      <c r="AU527" s="183">
        <f t="shared" si="10"/>
        <v>0</v>
      </c>
    </row>
    <row r="528" spans="1:47" ht="17">
      <c r="A528" s="257"/>
      <c r="B528" s="249"/>
      <c r="C528" s="252"/>
      <c r="D528" s="252"/>
      <c r="E528" s="252"/>
      <c r="F528" s="184" t="s">
        <v>124</v>
      </c>
      <c r="G528" s="185"/>
      <c r="H528" s="185"/>
      <c r="I528" s="185"/>
      <c r="J528" s="185"/>
      <c r="K528" s="185"/>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3">
        <f t="shared" si="10"/>
        <v>0</v>
      </c>
    </row>
    <row r="529" spans="1:47" ht="17">
      <c r="A529" s="257"/>
      <c r="B529" s="249" t="str">
        <f>'Operating Cost Categories'!A14</f>
        <v>E</v>
      </c>
      <c r="C529" s="250">
        <f>'Operating Cost Summary'!B476</f>
        <v>0</v>
      </c>
      <c r="D529" s="250">
        <f>'Operating Cost Summary'!C476</f>
        <v>0</v>
      </c>
      <c r="E529" s="250">
        <f>'Operating Cost Summary'!D476</f>
        <v>0</v>
      </c>
      <c r="F529" s="181" t="s">
        <v>122</v>
      </c>
      <c r="G529" s="182"/>
      <c r="H529" s="182"/>
      <c r="I529" s="182"/>
      <c r="J529" s="182"/>
      <c r="K529" s="182"/>
      <c r="L529" s="182"/>
      <c r="M529" s="182"/>
      <c r="N529" s="182"/>
      <c r="O529" s="182"/>
      <c r="P529" s="182"/>
      <c r="Q529" s="182"/>
      <c r="R529" s="182"/>
      <c r="S529" s="182"/>
      <c r="T529" s="182"/>
      <c r="U529" s="182"/>
      <c r="V529" s="182"/>
      <c r="W529" s="182"/>
      <c r="X529" s="182"/>
      <c r="Y529" s="182"/>
      <c r="Z529" s="182"/>
      <c r="AA529" s="182"/>
      <c r="AB529" s="182"/>
      <c r="AC529" s="182"/>
      <c r="AD529" s="182"/>
      <c r="AE529" s="182"/>
      <c r="AF529" s="182"/>
      <c r="AG529" s="182"/>
      <c r="AH529" s="182"/>
      <c r="AI529" s="182"/>
      <c r="AJ529" s="182"/>
      <c r="AK529" s="182"/>
      <c r="AL529" s="182"/>
      <c r="AM529" s="182"/>
      <c r="AN529" s="182"/>
      <c r="AO529" s="182"/>
      <c r="AP529" s="182"/>
      <c r="AQ529" s="182"/>
      <c r="AR529" s="182"/>
      <c r="AS529" s="182"/>
      <c r="AT529" s="182"/>
      <c r="AU529" s="183">
        <f t="shared" si="10"/>
        <v>0</v>
      </c>
    </row>
    <row r="530" spans="1:47" ht="17">
      <c r="A530" s="257"/>
      <c r="B530" s="249"/>
      <c r="C530" s="251"/>
      <c r="D530" s="251"/>
      <c r="E530" s="251"/>
      <c r="F530" s="184" t="s">
        <v>123</v>
      </c>
      <c r="G530" s="186"/>
      <c r="H530" s="186"/>
      <c r="I530" s="186"/>
      <c r="J530" s="186"/>
      <c r="K530" s="186"/>
      <c r="L530" s="186"/>
      <c r="M530" s="186"/>
      <c r="N530" s="186"/>
      <c r="O530" s="186"/>
      <c r="P530" s="186"/>
      <c r="Q530" s="186"/>
      <c r="R530" s="186"/>
      <c r="S530" s="186"/>
      <c r="T530" s="186"/>
      <c r="U530" s="186"/>
      <c r="V530" s="186"/>
      <c r="W530" s="186"/>
      <c r="X530" s="186"/>
      <c r="Y530" s="186"/>
      <c r="Z530" s="186"/>
      <c r="AA530" s="186"/>
      <c r="AB530" s="186"/>
      <c r="AC530" s="186"/>
      <c r="AD530" s="186"/>
      <c r="AE530" s="186"/>
      <c r="AF530" s="186"/>
      <c r="AG530" s="186"/>
      <c r="AH530" s="186"/>
      <c r="AI530" s="186"/>
      <c r="AJ530" s="186"/>
      <c r="AK530" s="186"/>
      <c r="AL530" s="186"/>
      <c r="AM530" s="186"/>
      <c r="AN530" s="186"/>
      <c r="AO530" s="186"/>
      <c r="AP530" s="186"/>
      <c r="AQ530" s="186"/>
      <c r="AR530" s="186"/>
      <c r="AS530" s="186"/>
      <c r="AT530" s="186"/>
      <c r="AU530" s="183">
        <f t="shared" si="10"/>
        <v>0</v>
      </c>
    </row>
    <row r="531" spans="1:47" ht="17">
      <c r="A531" s="257"/>
      <c r="B531" s="249"/>
      <c r="C531" s="252"/>
      <c r="D531" s="252"/>
      <c r="E531" s="252"/>
      <c r="F531" s="181" t="s">
        <v>124</v>
      </c>
      <c r="G531" s="187"/>
      <c r="H531" s="187"/>
      <c r="I531" s="187"/>
      <c r="J531" s="187"/>
      <c r="K531" s="187"/>
      <c r="L531" s="187"/>
      <c r="M531" s="187"/>
      <c r="N531" s="187"/>
      <c r="O531" s="187"/>
      <c r="P531" s="187"/>
      <c r="Q531" s="187"/>
      <c r="R531" s="187"/>
      <c r="S531" s="187"/>
      <c r="T531" s="187"/>
      <c r="U531" s="187"/>
      <c r="V531" s="187"/>
      <c r="W531" s="187"/>
      <c r="X531" s="187"/>
      <c r="Y531" s="187"/>
      <c r="Z531" s="187"/>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3">
        <f t="shared" si="10"/>
        <v>0</v>
      </c>
    </row>
    <row r="533" spans="1:47" ht="19">
      <c r="A533" s="261" t="s">
        <v>132</v>
      </c>
      <c r="B533" s="263" t="s">
        <v>120</v>
      </c>
      <c r="C533" s="264" t="s">
        <v>27</v>
      </c>
      <c r="D533" s="264" t="s">
        <v>28</v>
      </c>
      <c r="E533" s="264" t="s">
        <v>29</v>
      </c>
      <c r="F533" s="253" t="s">
        <v>26</v>
      </c>
      <c r="G533" s="254" t="s">
        <v>2</v>
      </c>
      <c r="H533" s="255"/>
      <c r="I533" s="255"/>
      <c r="J533" s="255"/>
      <c r="K533" s="255"/>
      <c r="L533" s="255"/>
      <c r="M533" s="255"/>
      <c r="N533" s="255"/>
      <c r="O533" s="255"/>
      <c r="P533" s="255"/>
      <c r="Q533" s="255"/>
      <c r="R533" s="255"/>
      <c r="S533" s="255"/>
      <c r="T533" s="255"/>
      <c r="U533" s="255"/>
      <c r="V533" s="255"/>
      <c r="W533" s="255"/>
      <c r="X533" s="255"/>
      <c r="Y533" s="255"/>
      <c r="Z533" s="255"/>
      <c r="AA533" s="255"/>
      <c r="AB533" s="255"/>
      <c r="AC533" s="255"/>
      <c r="AD533" s="255"/>
      <c r="AE533" s="255"/>
      <c r="AF533" s="255"/>
      <c r="AG533" s="255"/>
      <c r="AH533" s="255"/>
      <c r="AI533" s="255"/>
      <c r="AJ533" s="255"/>
      <c r="AK533" s="255"/>
      <c r="AL533" s="255"/>
      <c r="AM533" s="255"/>
      <c r="AN533" s="255"/>
      <c r="AO533" s="255"/>
      <c r="AP533" s="255"/>
      <c r="AQ533" s="255"/>
      <c r="AR533" s="255"/>
      <c r="AS533" s="255"/>
      <c r="AT533" s="255"/>
      <c r="AU533" s="256" t="s">
        <v>0</v>
      </c>
    </row>
    <row r="534" spans="1:47" ht="18">
      <c r="A534" s="262"/>
      <c r="B534" s="263"/>
      <c r="C534" s="265"/>
      <c r="D534" s="265"/>
      <c r="E534" s="265"/>
      <c r="F534" s="253"/>
      <c r="G534" s="180" t="str">
        <f>'Initiative Basics'!C3</f>
        <v>A</v>
      </c>
      <c r="H534" s="180" t="str">
        <f>'Initiative Basics'!C4</f>
        <v>B</v>
      </c>
      <c r="I534" s="180" t="str">
        <f>'Initiative Basics'!C5</f>
        <v>C</v>
      </c>
      <c r="J534" s="180" t="str">
        <f>'Initiative Basics'!C6</f>
        <v>D</v>
      </c>
      <c r="K534" s="180" t="str">
        <f>'Initiative Basics'!C7</f>
        <v>E</v>
      </c>
      <c r="L534" s="180" t="str">
        <f>'Initiative Basics'!C8</f>
        <v>F</v>
      </c>
      <c r="M534" s="180" t="str">
        <f>'Initiative Basics'!C9</f>
        <v>G</v>
      </c>
      <c r="N534" s="180" t="str">
        <f>'Initiative Basics'!C10</f>
        <v>H</v>
      </c>
      <c r="O534" s="180" t="str">
        <f>'Initiative Basics'!C11</f>
        <v>I</v>
      </c>
      <c r="P534" s="180" t="str">
        <f>'Initiative Basics'!C12</f>
        <v>J</v>
      </c>
      <c r="Q534" s="180" t="str">
        <f>'Initiative Basics'!C13</f>
        <v>K</v>
      </c>
      <c r="R534" s="180" t="str">
        <f>'Initiative Basics'!C14</f>
        <v>L</v>
      </c>
      <c r="S534" s="180" t="str">
        <f>'Initiative Basics'!C15</f>
        <v>M</v>
      </c>
      <c r="T534" s="180" t="str">
        <f>'Initiative Basics'!C16</f>
        <v>N</v>
      </c>
      <c r="U534" s="180" t="str">
        <f>'Initiative Basics'!C17</f>
        <v>O</v>
      </c>
      <c r="V534" s="180" t="str">
        <f>'Initiative Basics'!C18</f>
        <v>P</v>
      </c>
      <c r="W534" s="180" t="str">
        <f>'Initiative Basics'!C19</f>
        <v>Q</v>
      </c>
      <c r="X534" s="180" t="str">
        <f>'Initiative Basics'!C20</f>
        <v>R</v>
      </c>
      <c r="Y534" s="180" t="str">
        <f>'Initiative Basics'!C21</f>
        <v>S</v>
      </c>
      <c r="Z534" s="180" t="str">
        <f>'Initiative Basics'!C22</f>
        <v>T</v>
      </c>
      <c r="AA534" s="180" t="str">
        <f>'Initiative Basics'!C23</f>
        <v>U</v>
      </c>
      <c r="AB534" s="180" t="str">
        <f>'Initiative Basics'!C24</f>
        <v>V</v>
      </c>
      <c r="AC534" s="180" t="str">
        <f>'Initiative Basics'!C25</f>
        <v>W</v>
      </c>
      <c r="AD534" s="180" t="str">
        <f>'Initiative Basics'!C26</f>
        <v>X</v>
      </c>
      <c r="AE534" s="180" t="str">
        <f>'Initiative Basics'!C27</f>
        <v>Y</v>
      </c>
      <c r="AF534" s="180" t="str">
        <f>'Initiative Basics'!C28</f>
        <v>Z</v>
      </c>
      <c r="AG534" s="180">
        <f>'Initiative Basics'!C29</f>
        <v>0</v>
      </c>
      <c r="AH534" s="180">
        <f>'Initiative Basics'!C30</f>
        <v>0</v>
      </c>
      <c r="AI534" s="180">
        <f>'Initiative Basics'!C31</f>
        <v>0</v>
      </c>
      <c r="AJ534" s="180">
        <f>'Initiative Basics'!C32</f>
        <v>0</v>
      </c>
      <c r="AK534" s="180">
        <f>'Initiative Basics'!C33</f>
        <v>0</v>
      </c>
      <c r="AL534" s="180">
        <f>'Initiative Basics'!C34</f>
        <v>0</v>
      </c>
      <c r="AM534" s="180">
        <f>'Initiative Basics'!C35</f>
        <v>0</v>
      </c>
      <c r="AN534" s="180">
        <f>'Initiative Basics'!C36</f>
        <v>0</v>
      </c>
      <c r="AO534" s="180">
        <f>'Initiative Basics'!C37</f>
        <v>0</v>
      </c>
      <c r="AP534" s="180">
        <f>'Initiative Basics'!C38</f>
        <v>0</v>
      </c>
      <c r="AQ534" s="180">
        <f>'Initiative Basics'!C39</f>
        <v>0</v>
      </c>
      <c r="AR534" s="180">
        <f>'Initiative Basics'!C40</f>
        <v>0</v>
      </c>
      <c r="AS534" s="180">
        <f>'Initiative Basics'!C41</f>
        <v>0</v>
      </c>
      <c r="AT534" s="180">
        <f>'Initiative Basics'!C42</f>
        <v>0</v>
      </c>
      <c r="AU534" s="256"/>
    </row>
    <row r="535" spans="1:47" ht="17">
      <c r="A535" s="257" t="str">
        <f>'Initiative Basics'!A15</f>
        <v>M</v>
      </c>
      <c r="B535" s="258" t="str">
        <f>'Operating Cost Categories'!A2</f>
        <v>Staff</v>
      </c>
      <c r="C535" s="250">
        <f>'Operating Cost Summary'!B506</f>
        <v>0</v>
      </c>
      <c r="D535" s="250">
        <f>'Operating Cost Summary'!C506</f>
        <v>0</v>
      </c>
      <c r="E535" s="250">
        <f>'Operating Cost Summary'!D506</f>
        <v>0</v>
      </c>
      <c r="F535" s="181" t="s">
        <v>122</v>
      </c>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3">
        <f>SUM(G535:AT535)</f>
        <v>0</v>
      </c>
    </row>
    <row r="536" spans="1:47" ht="17">
      <c r="A536" s="257"/>
      <c r="B536" s="259"/>
      <c r="C536" s="251"/>
      <c r="D536" s="251"/>
      <c r="E536" s="251"/>
      <c r="F536" s="184" t="s">
        <v>123</v>
      </c>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3">
        <f t="shared" ref="AU536:AU573" si="11">SUM(G536:AT536)</f>
        <v>0</v>
      </c>
    </row>
    <row r="537" spans="1:47" ht="17">
      <c r="A537" s="257"/>
      <c r="B537" s="260"/>
      <c r="C537" s="252"/>
      <c r="D537" s="252"/>
      <c r="E537" s="252"/>
      <c r="F537" s="181" t="s">
        <v>124</v>
      </c>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3">
        <f t="shared" si="11"/>
        <v>0</v>
      </c>
    </row>
    <row r="538" spans="1:47" ht="17">
      <c r="A538" s="257"/>
      <c r="B538" s="258" t="str">
        <f>'Operating Cost Categories'!A3</f>
        <v>Insurance</v>
      </c>
      <c r="C538" s="250">
        <f>'Operating Cost Summary'!B507</f>
        <v>0</v>
      </c>
      <c r="D538" s="250">
        <f>'Operating Cost Summary'!C507</f>
        <v>0</v>
      </c>
      <c r="E538" s="250">
        <f>'Operating Cost Summary'!D507</f>
        <v>0</v>
      </c>
      <c r="F538" s="184" t="s">
        <v>122</v>
      </c>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3">
        <f t="shared" si="11"/>
        <v>0</v>
      </c>
    </row>
    <row r="539" spans="1:47" ht="17">
      <c r="A539" s="257"/>
      <c r="B539" s="259"/>
      <c r="C539" s="251"/>
      <c r="D539" s="251"/>
      <c r="E539" s="251"/>
      <c r="F539" s="181" t="s">
        <v>123</v>
      </c>
      <c r="G539" s="182"/>
      <c r="H539" s="182"/>
      <c r="I539" s="182"/>
      <c r="J539" s="182"/>
      <c r="K539" s="182"/>
      <c r="L539" s="182"/>
      <c r="M539" s="182"/>
      <c r="N539" s="182"/>
      <c r="O539" s="182"/>
      <c r="P539" s="182"/>
      <c r="Q539" s="182"/>
      <c r="R539" s="182"/>
      <c r="S539" s="182"/>
      <c r="T539" s="182"/>
      <c r="U539" s="182"/>
      <c r="V539" s="182"/>
      <c r="W539" s="182"/>
      <c r="X539" s="182"/>
      <c r="Y539" s="182"/>
      <c r="Z539" s="182"/>
      <c r="AA539" s="182"/>
      <c r="AB539" s="182"/>
      <c r="AC539" s="182"/>
      <c r="AD539" s="182"/>
      <c r="AE539" s="182"/>
      <c r="AF539" s="182"/>
      <c r="AG539" s="182"/>
      <c r="AH539" s="182"/>
      <c r="AI539" s="182"/>
      <c r="AJ539" s="182"/>
      <c r="AK539" s="182"/>
      <c r="AL539" s="182"/>
      <c r="AM539" s="182"/>
      <c r="AN539" s="182"/>
      <c r="AO539" s="182"/>
      <c r="AP539" s="182"/>
      <c r="AQ539" s="182"/>
      <c r="AR539" s="182"/>
      <c r="AS539" s="182"/>
      <c r="AT539" s="182"/>
      <c r="AU539" s="183">
        <f t="shared" si="11"/>
        <v>0</v>
      </c>
    </row>
    <row r="540" spans="1:47" ht="17">
      <c r="A540" s="257"/>
      <c r="B540" s="260"/>
      <c r="C540" s="252"/>
      <c r="D540" s="252"/>
      <c r="E540" s="252"/>
      <c r="F540" s="184" t="s">
        <v>124</v>
      </c>
      <c r="G540" s="185"/>
      <c r="H540" s="185"/>
      <c r="I540" s="185"/>
      <c r="J540" s="185"/>
      <c r="K540" s="185"/>
      <c r="L540" s="185"/>
      <c r="M540" s="185"/>
      <c r="N540" s="185"/>
      <c r="O540" s="185"/>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3">
        <f t="shared" si="11"/>
        <v>0</v>
      </c>
    </row>
    <row r="541" spans="1:47" ht="17">
      <c r="A541" s="257"/>
      <c r="B541" s="249" t="str">
        <f>'Operating Cost Categories'!A4</f>
        <v>Rent</v>
      </c>
      <c r="C541" s="250">
        <f>'Operating Cost Summary'!B508</f>
        <v>0</v>
      </c>
      <c r="D541" s="250">
        <f>'Operating Cost Summary'!C508</f>
        <v>0</v>
      </c>
      <c r="E541" s="250">
        <f>'Operating Cost Summary'!D508</f>
        <v>0</v>
      </c>
      <c r="F541" s="181" t="s">
        <v>122</v>
      </c>
      <c r="G541" s="182"/>
      <c r="H541" s="182"/>
      <c r="I541" s="182"/>
      <c r="J541" s="182"/>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c r="AI541" s="182"/>
      <c r="AJ541" s="182"/>
      <c r="AK541" s="182"/>
      <c r="AL541" s="182"/>
      <c r="AM541" s="182"/>
      <c r="AN541" s="182"/>
      <c r="AO541" s="182"/>
      <c r="AP541" s="182"/>
      <c r="AQ541" s="182"/>
      <c r="AR541" s="182"/>
      <c r="AS541" s="182"/>
      <c r="AT541" s="182"/>
      <c r="AU541" s="183">
        <f t="shared" si="11"/>
        <v>0</v>
      </c>
    </row>
    <row r="542" spans="1:47" ht="17">
      <c r="A542" s="257"/>
      <c r="B542" s="249"/>
      <c r="C542" s="251"/>
      <c r="D542" s="251"/>
      <c r="E542" s="251"/>
      <c r="F542" s="184" t="s">
        <v>123</v>
      </c>
      <c r="G542" s="185"/>
      <c r="H542" s="185"/>
      <c r="I542" s="185"/>
      <c r="J542" s="185"/>
      <c r="K542" s="185"/>
      <c r="L542" s="185"/>
      <c r="M542" s="185"/>
      <c r="N542" s="185"/>
      <c r="O542" s="185"/>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3">
        <f t="shared" si="11"/>
        <v>0</v>
      </c>
    </row>
    <row r="543" spans="1:47" ht="17">
      <c r="A543" s="257"/>
      <c r="B543" s="249"/>
      <c r="C543" s="252"/>
      <c r="D543" s="252"/>
      <c r="E543" s="252"/>
      <c r="F543" s="181" t="s">
        <v>124</v>
      </c>
      <c r="G543" s="182"/>
      <c r="H543" s="182"/>
      <c r="I543" s="182"/>
      <c r="J543" s="182"/>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c r="AN543" s="182"/>
      <c r="AO543" s="182"/>
      <c r="AP543" s="182"/>
      <c r="AQ543" s="182"/>
      <c r="AR543" s="182"/>
      <c r="AS543" s="182"/>
      <c r="AT543" s="182"/>
      <c r="AU543" s="183">
        <f t="shared" si="11"/>
        <v>0</v>
      </c>
    </row>
    <row r="544" spans="1:47" ht="17">
      <c r="A544" s="257"/>
      <c r="B544" s="249" t="str">
        <f>'Operating Cost Categories'!A5</f>
        <v>Utilities</v>
      </c>
      <c r="C544" s="250">
        <f>'Operating Cost Summary'!B509</f>
        <v>0</v>
      </c>
      <c r="D544" s="250">
        <f>'Operating Cost Summary'!C509</f>
        <v>0</v>
      </c>
      <c r="E544" s="250">
        <f>'Operating Cost Summary'!D509</f>
        <v>0</v>
      </c>
      <c r="F544" s="184" t="s">
        <v>122</v>
      </c>
      <c r="G544" s="185"/>
      <c r="H544" s="185"/>
      <c r="I544" s="185"/>
      <c r="J544" s="185"/>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3">
        <f t="shared" si="11"/>
        <v>0</v>
      </c>
    </row>
    <row r="545" spans="1:47" ht="17">
      <c r="A545" s="257"/>
      <c r="B545" s="249"/>
      <c r="C545" s="251"/>
      <c r="D545" s="251"/>
      <c r="E545" s="251"/>
      <c r="F545" s="181" t="s">
        <v>123</v>
      </c>
      <c r="G545" s="182"/>
      <c r="H545" s="182"/>
      <c r="I545" s="182"/>
      <c r="J545" s="182"/>
      <c r="K545" s="182"/>
      <c r="L545" s="182"/>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3">
        <f t="shared" si="11"/>
        <v>0</v>
      </c>
    </row>
    <row r="546" spans="1:47" ht="17">
      <c r="A546" s="257"/>
      <c r="B546" s="249"/>
      <c r="C546" s="252"/>
      <c r="D546" s="252"/>
      <c r="E546" s="252"/>
      <c r="F546" s="184" t="s">
        <v>124</v>
      </c>
      <c r="G546" s="185"/>
      <c r="H546" s="185"/>
      <c r="I546" s="185"/>
      <c r="J546" s="185"/>
      <c r="K546" s="185"/>
      <c r="L546" s="185"/>
      <c r="M546" s="185"/>
      <c r="N546" s="185"/>
      <c r="O546" s="185"/>
      <c r="P546" s="185"/>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3">
        <f t="shared" si="11"/>
        <v>0</v>
      </c>
    </row>
    <row r="547" spans="1:47" ht="17">
      <c r="A547" s="257"/>
      <c r="B547" s="249" t="str">
        <f>'Operating Cost Categories'!A6</f>
        <v>Internet/Phones</v>
      </c>
      <c r="C547" s="250">
        <f>'Operating Cost Summary'!B510</f>
        <v>0</v>
      </c>
      <c r="D547" s="250">
        <f>'Operating Cost Summary'!C510</f>
        <v>0</v>
      </c>
      <c r="E547" s="250">
        <f>'Operating Cost Summary'!D510</f>
        <v>0</v>
      </c>
      <c r="F547" s="181" t="s">
        <v>122</v>
      </c>
      <c r="G547" s="182"/>
      <c r="H547" s="182"/>
      <c r="I547" s="182"/>
      <c r="J547" s="182"/>
      <c r="K547" s="182"/>
      <c r="L547" s="182"/>
      <c r="M547" s="182"/>
      <c r="N547" s="182"/>
      <c r="O547" s="182"/>
      <c r="P547" s="182"/>
      <c r="Q547" s="182"/>
      <c r="R547" s="182"/>
      <c r="S547" s="182"/>
      <c r="T547" s="182"/>
      <c r="U547" s="182"/>
      <c r="V547" s="182"/>
      <c r="W547" s="182"/>
      <c r="X547" s="182"/>
      <c r="Y547" s="182"/>
      <c r="Z547" s="182"/>
      <c r="AA547" s="182"/>
      <c r="AB547" s="182"/>
      <c r="AC547" s="182"/>
      <c r="AD547" s="182"/>
      <c r="AE547" s="182"/>
      <c r="AF547" s="182"/>
      <c r="AG547" s="182"/>
      <c r="AH547" s="182"/>
      <c r="AI547" s="182"/>
      <c r="AJ547" s="182"/>
      <c r="AK547" s="182"/>
      <c r="AL547" s="182"/>
      <c r="AM547" s="182"/>
      <c r="AN547" s="182"/>
      <c r="AO547" s="182"/>
      <c r="AP547" s="182"/>
      <c r="AQ547" s="182"/>
      <c r="AR547" s="182"/>
      <c r="AS547" s="182"/>
      <c r="AT547" s="182"/>
      <c r="AU547" s="183">
        <f t="shared" si="11"/>
        <v>0</v>
      </c>
    </row>
    <row r="548" spans="1:47" ht="17">
      <c r="A548" s="257"/>
      <c r="B548" s="249"/>
      <c r="C548" s="251"/>
      <c r="D548" s="251"/>
      <c r="E548" s="251"/>
      <c r="F548" s="184" t="s">
        <v>123</v>
      </c>
      <c r="G548" s="185"/>
      <c r="H548" s="185"/>
      <c r="I548" s="185"/>
      <c r="J548" s="185"/>
      <c r="K548" s="185"/>
      <c r="L548" s="185"/>
      <c r="M548" s="185"/>
      <c r="N548" s="185"/>
      <c r="O548" s="185"/>
      <c r="P548" s="185"/>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3">
        <f t="shared" si="11"/>
        <v>0</v>
      </c>
    </row>
    <row r="549" spans="1:47" ht="17">
      <c r="A549" s="257"/>
      <c r="B549" s="249"/>
      <c r="C549" s="252"/>
      <c r="D549" s="252"/>
      <c r="E549" s="252"/>
      <c r="F549" s="181" t="s">
        <v>124</v>
      </c>
      <c r="G549" s="182"/>
      <c r="H549" s="182"/>
      <c r="I549" s="182"/>
      <c r="J549" s="182"/>
      <c r="K549" s="182"/>
      <c r="L549" s="182"/>
      <c r="M549" s="182"/>
      <c r="N549" s="182"/>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c r="AN549" s="182"/>
      <c r="AO549" s="182"/>
      <c r="AP549" s="182"/>
      <c r="AQ549" s="182"/>
      <c r="AR549" s="182"/>
      <c r="AS549" s="182"/>
      <c r="AT549" s="182"/>
      <c r="AU549" s="183">
        <f t="shared" si="11"/>
        <v>0</v>
      </c>
    </row>
    <row r="550" spans="1:47" ht="17">
      <c r="A550" s="257"/>
      <c r="B550" s="249" t="str">
        <f>'Operating Cost Categories'!A7</f>
        <v>Office Supplies</v>
      </c>
      <c r="C550" s="250">
        <f>'Operating Cost Summary'!B511</f>
        <v>0</v>
      </c>
      <c r="D550" s="250">
        <f>'Operating Cost Summary'!C511</f>
        <v>0</v>
      </c>
      <c r="E550" s="250">
        <f>'Operating Cost Summary'!D511</f>
        <v>0</v>
      </c>
      <c r="F550" s="184" t="s">
        <v>122</v>
      </c>
      <c r="G550" s="185"/>
      <c r="H550" s="185"/>
      <c r="I550" s="185"/>
      <c r="J550" s="185"/>
      <c r="K550" s="185"/>
      <c r="L550" s="185"/>
      <c r="M550" s="185"/>
      <c r="N550" s="185"/>
      <c r="O550" s="185"/>
      <c r="P550" s="185"/>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3">
        <f t="shared" si="11"/>
        <v>0</v>
      </c>
    </row>
    <row r="551" spans="1:47" ht="17">
      <c r="A551" s="257"/>
      <c r="B551" s="249"/>
      <c r="C551" s="251"/>
      <c r="D551" s="251"/>
      <c r="E551" s="251"/>
      <c r="F551" s="181" t="s">
        <v>123</v>
      </c>
      <c r="G551" s="182"/>
      <c r="H551" s="182"/>
      <c r="I551" s="182"/>
      <c r="J551" s="182"/>
      <c r="K551" s="182"/>
      <c r="L551" s="182"/>
      <c r="M551" s="182"/>
      <c r="N551" s="182"/>
      <c r="O551" s="182"/>
      <c r="P551" s="182"/>
      <c r="Q551" s="182"/>
      <c r="R551" s="182"/>
      <c r="S551" s="182"/>
      <c r="T551" s="182"/>
      <c r="U551" s="182"/>
      <c r="V551" s="182"/>
      <c r="W551" s="182"/>
      <c r="X551" s="182"/>
      <c r="Y551" s="182"/>
      <c r="Z551" s="182"/>
      <c r="AA551" s="182"/>
      <c r="AB551" s="182"/>
      <c r="AC551" s="182"/>
      <c r="AD551" s="182"/>
      <c r="AE551" s="182"/>
      <c r="AF551" s="182"/>
      <c r="AG551" s="182"/>
      <c r="AH551" s="182"/>
      <c r="AI551" s="182"/>
      <c r="AJ551" s="182"/>
      <c r="AK551" s="182"/>
      <c r="AL551" s="182"/>
      <c r="AM551" s="182"/>
      <c r="AN551" s="182"/>
      <c r="AO551" s="182"/>
      <c r="AP551" s="182"/>
      <c r="AQ551" s="182"/>
      <c r="AR551" s="182"/>
      <c r="AS551" s="182"/>
      <c r="AT551" s="182"/>
      <c r="AU551" s="183">
        <f t="shared" si="11"/>
        <v>0</v>
      </c>
    </row>
    <row r="552" spans="1:47" ht="17">
      <c r="A552" s="257"/>
      <c r="B552" s="249"/>
      <c r="C552" s="252"/>
      <c r="D552" s="252"/>
      <c r="E552" s="252"/>
      <c r="F552" s="184" t="s">
        <v>124</v>
      </c>
      <c r="G552" s="185"/>
      <c r="H552" s="185"/>
      <c r="I552" s="185"/>
      <c r="J552" s="185"/>
      <c r="K552" s="185"/>
      <c r="L552" s="185"/>
      <c r="M552" s="185"/>
      <c r="N552" s="185"/>
      <c r="O552" s="185"/>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3">
        <f t="shared" si="11"/>
        <v>0</v>
      </c>
    </row>
    <row r="553" spans="1:47" ht="17">
      <c r="A553" s="257"/>
      <c r="B553" s="249" t="str">
        <f>'Operating Cost Categories'!A8</f>
        <v>Transportation</v>
      </c>
      <c r="C553" s="250">
        <f>'Operating Cost Summary'!B512</f>
        <v>0</v>
      </c>
      <c r="D553" s="250">
        <f>'Operating Cost Summary'!C512</f>
        <v>0</v>
      </c>
      <c r="E553" s="250">
        <f>'Operating Cost Summary'!D512</f>
        <v>0</v>
      </c>
      <c r="F553" s="181" t="s">
        <v>122</v>
      </c>
      <c r="G553" s="182"/>
      <c r="H553" s="182"/>
      <c r="I553" s="182"/>
      <c r="J553" s="182"/>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c r="AK553" s="182"/>
      <c r="AL553" s="182"/>
      <c r="AM553" s="182"/>
      <c r="AN553" s="182"/>
      <c r="AO553" s="182"/>
      <c r="AP553" s="182"/>
      <c r="AQ553" s="182"/>
      <c r="AR553" s="182"/>
      <c r="AS553" s="182"/>
      <c r="AT553" s="182"/>
      <c r="AU553" s="183">
        <f t="shared" si="11"/>
        <v>0</v>
      </c>
    </row>
    <row r="554" spans="1:47" ht="17">
      <c r="A554" s="257"/>
      <c r="B554" s="249"/>
      <c r="C554" s="251"/>
      <c r="D554" s="251"/>
      <c r="E554" s="251"/>
      <c r="F554" s="184" t="s">
        <v>123</v>
      </c>
      <c r="G554" s="185"/>
      <c r="H554" s="185"/>
      <c r="I554" s="185"/>
      <c r="J554" s="185"/>
      <c r="K554" s="185"/>
      <c r="L554" s="185"/>
      <c r="M554" s="185"/>
      <c r="N554" s="185"/>
      <c r="O554" s="185"/>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3">
        <f t="shared" si="11"/>
        <v>0</v>
      </c>
    </row>
    <row r="555" spans="1:47" ht="17">
      <c r="A555" s="257"/>
      <c r="B555" s="249"/>
      <c r="C555" s="252"/>
      <c r="D555" s="252"/>
      <c r="E555" s="252"/>
      <c r="F555" s="181" t="s">
        <v>124</v>
      </c>
      <c r="G555" s="182"/>
      <c r="H555" s="182"/>
      <c r="I555" s="182"/>
      <c r="J555" s="182"/>
      <c r="K555" s="182"/>
      <c r="L555" s="182"/>
      <c r="M555" s="182"/>
      <c r="N555" s="182"/>
      <c r="O555" s="182"/>
      <c r="P555" s="182"/>
      <c r="Q555" s="182"/>
      <c r="R555" s="182"/>
      <c r="S555" s="182"/>
      <c r="T555" s="182"/>
      <c r="U555" s="182"/>
      <c r="V555" s="182"/>
      <c r="W555" s="182"/>
      <c r="X555" s="182"/>
      <c r="Y555" s="182"/>
      <c r="Z555" s="182"/>
      <c r="AA555" s="182"/>
      <c r="AB555" s="182"/>
      <c r="AC555" s="182"/>
      <c r="AD555" s="182"/>
      <c r="AE555" s="182"/>
      <c r="AF555" s="182"/>
      <c r="AG555" s="182"/>
      <c r="AH555" s="182"/>
      <c r="AI555" s="182"/>
      <c r="AJ555" s="182"/>
      <c r="AK555" s="182"/>
      <c r="AL555" s="182"/>
      <c r="AM555" s="182"/>
      <c r="AN555" s="182"/>
      <c r="AO555" s="182"/>
      <c r="AP555" s="182"/>
      <c r="AQ555" s="182"/>
      <c r="AR555" s="182"/>
      <c r="AS555" s="182"/>
      <c r="AT555" s="182"/>
      <c r="AU555" s="183">
        <f t="shared" si="11"/>
        <v>0</v>
      </c>
    </row>
    <row r="556" spans="1:47" ht="17">
      <c r="A556" s="257"/>
      <c r="B556" s="249" t="str">
        <f>'Operating Cost Categories'!A9</f>
        <v>Consultants/Contracts</v>
      </c>
      <c r="C556" s="250">
        <f>'Operating Cost Summary'!B513</f>
        <v>0</v>
      </c>
      <c r="D556" s="250">
        <f>'Operating Cost Summary'!C513</f>
        <v>0</v>
      </c>
      <c r="E556" s="250">
        <f>'Operating Cost Summary'!D513</f>
        <v>0</v>
      </c>
      <c r="F556" s="184" t="s">
        <v>122</v>
      </c>
      <c r="G556" s="185"/>
      <c r="H556" s="185"/>
      <c r="I556" s="185"/>
      <c r="J556" s="185"/>
      <c r="K556" s="185"/>
      <c r="L556" s="185"/>
      <c r="M556" s="185"/>
      <c r="N556" s="185"/>
      <c r="O556" s="185"/>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3">
        <f t="shared" si="11"/>
        <v>0</v>
      </c>
    </row>
    <row r="557" spans="1:47" ht="17">
      <c r="A557" s="257"/>
      <c r="B557" s="249"/>
      <c r="C557" s="251"/>
      <c r="D557" s="251"/>
      <c r="E557" s="251"/>
      <c r="F557" s="181" t="s">
        <v>123</v>
      </c>
      <c r="G557" s="182"/>
      <c r="H557" s="182"/>
      <c r="I557" s="182"/>
      <c r="J557" s="182"/>
      <c r="K557" s="182"/>
      <c r="L557" s="182"/>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c r="AN557" s="182"/>
      <c r="AO557" s="182"/>
      <c r="AP557" s="182"/>
      <c r="AQ557" s="182"/>
      <c r="AR557" s="182"/>
      <c r="AS557" s="182"/>
      <c r="AT557" s="182"/>
      <c r="AU557" s="183">
        <f t="shared" si="11"/>
        <v>0</v>
      </c>
    </row>
    <row r="558" spans="1:47" ht="17">
      <c r="A558" s="257"/>
      <c r="B558" s="249"/>
      <c r="C558" s="252"/>
      <c r="D558" s="252"/>
      <c r="E558" s="252"/>
      <c r="F558" s="184" t="s">
        <v>124</v>
      </c>
      <c r="G558" s="185"/>
      <c r="H558" s="185"/>
      <c r="I558" s="185"/>
      <c r="J558" s="185"/>
      <c r="K558" s="185"/>
      <c r="L558" s="185"/>
      <c r="M558" s="185"/>
      <c r="N558" s="185"/>
      <c r="O558" s="185"/>
      <c r="P558" s="185"/>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3">
        <f t="shared" si="11"/>
        <v>0</v>
      </c>
    </row>
    <row r="559" spans="1:47" ht="17">
      <c r="A559" s="257"/>
      <c r="B559" s="249" t="str">
        <f>'Operating Cost Categories'!A10</f>
        <v>A</v>
      </c>
      <c r="C559" s="250">
        <f>'Operating Cost Summary'!B514</f>
        <v>0</v>
      </c>
      <c r="D559" s="250">
        <f>'Operating Cost Summary'!C514</f>
        <v>0</v>
      </c>
      <c r="E559" s="250">
        <f>'Operating Cost Summary'!D514</f>
        <v>0</v>
      </c>
      <c r="F559" s="181" t="s">
        <v>122</v>
      </c>
      <c r="G559" s="182"/>
      <c r="H559" s="182"/>
      <c r="I559" s="182"/>
      <c r="J559" s="182"/>
      <c r="K559" s="182"/>
      <c r="L559" s="182"/>
      <c r="M559" s="182"/>
      <c r="N559" s="182"/>
      <c r="O559" s="182"/>
      <c r="P559" s="182"/>
      <c r="Q559" s="182"/>
      <c r="R559" s="182"/>
      <c r="S559" s="182"/>
      <c r="T559" s="182"/>
      <c r="U559" s="182"/>
      <c r="V559" s="182"/>
      <c r="W559" s="182"/>
      <c r="X559" s="182"/>
      <c r="Y559" s="182"/>
      <c r="Z559" s="182"/>
      <c r="AA559" s="182"/>
      <c r="AB559" s="182"/>
      <c r="AC559" s="182"/>
      <c r="AD559" s="182"/>
      <c r="AE559" s="182"/>
      <c r="AF559" s="182"/>
      <c r="AG559" s="182"/>
      <c r="AH559" s="182"/>
      <c r="AI559" s="182"/>
      <c r="AJ559" s="182"/>
      <c r="AK559" s="182"/>
      <c r="AL559" s="182"/>
      <c r="AM559" s="182"/>
      <c r="AN559" s="182"/>
      <c r="AO559" s="182"/>
      <c r="AP559" s="182"/>
      <c r="AQ559" s="182"/>
      <c r="AR559" s="182"/>
      <c r="AS559" s="182"/>
      <c r="AT559" s="182"/>
      <c r="AU559" s="183">
        <f t="shared" si="11"/>
        <v>0</v>
      </c>
    </row>
    <row r="560" spans="1:47" ht="17">
      <c r="A560" s="257"/>
      <c r="B560" s="249"/>
      <c r="C560" s="251"/>
      <c r="D560" s="251"/>
      <c r="E560" s="251"/>
      <c r="F560" s="184" t="s">
        <v>123</v>
      </c>
      <c r="G560" s="185"/>
      <c r="H560" s="185"/>
      <c r="I560" s="185"/>
      <c r="J560" s="185"/>
      <c r="K560" s="185"/>
      <c r="L560" s="185"/>
      <c r="M560" s="185"/>
      <c r="N560" s="185"/>
      <c r="O560" s="185"/>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3">
        <f t="shared" si="11"/>
        <v>0</v>
      </c>
    </row>
    <row r="561" spans="1:47" ht="17">
      <c r="A561" s="257"/>
      <c r="B561" s="249"/>
      <c r="C561" s="252"/>
      <c r="D561" s="252"/>
      <c r="E561" s="252"/>
      <c r="F561" s="181" t="s">
        <v>124</v>
      </c>
      <c r="G561" s="182"/>
      <c r="H561" s="182"/>
      <c r="I561" s="182"/>
      <c r="J561" s="182"/>
      <c r="K561" s="182"/>
      <c r="L561" s="182"/>
      <c r="M561" s="182"/>
      <c r="N561" s="182"/>
      <c r="O561" s="182"/>
      <c r="P561" s="182"/>
      <c r="Q561" s="182"/>
      <c r="R561" s="182"/>
      <c r="S561" s="182"/>
      <c r="T561" s="182"/>
      <c r="U561" s="182"/>
      <c r="V561" s="182"/>
      <c r="W561" s="182"/>
      <c r="X561" s="182"/>
      <c r="Y561" s="182"/>
      <c r="Z561" s="182"/>
      <c r="AA561" s="182"/>
      <c r="AB561" s="182"/>
      <c r="AC561" s="182"/>
      <c r="AD561" s="182"/>
      <c r="AE561" s="182"/>
      <c r="AF561" s="182"/>
      <c r="AG561" s="182"/>
      <c r="AH561" s="182"/>
      <c r="AI561" s="182"/>
      <c r="AJ561" s="182"/>
      <c r="AK561" s="182"/>
      <c r="AL561" s="182"/>
      <c r="AM561" s="182"/>
      <c r="AN561" s="182"/>
      <c r="AO561" s="182"/>
      <c r="AP561" s="182"/>
      <c r="AQ561" s="182"/>
      <c r="AR561" s="182"/>
      <c r="AS561" s="182"/>
      <c r="AT561" s="182"/>
      <c r="AU561" s="183">
        <f t="shared" si="11"/>
        <v>0</v>
      </c>
    </row>
    <row r="562" spans="1:47" ht="17">
      <c r="A562" s="257"/>
      <c r="B562" s="249" t="str">
        <f>'Operating Cost Categories'!A11</f>
        <v>B</v>
      </c>
      <c r="C562" s="250">
        <f>'Operating Cost Summary'!B515</f>
        <v>0</v>
      </c>
      <c r="D562" s="250">
        <f>'Operating Cost Summary'!C515</f>
        <v>0</v>
      </c>
      <c r="E562" s="250">
        <f>'Operating Cost Summary'!D515</f>
        <v>0</v>
      </c>
      <c r="F562" s="184" t="s">
        <v>122</v>
      </c>
      <c r="G562" s="185"/>
      <c r="H562" s="185"/>
      <c r="I562" s="185"/>
      <c r="J562" s="185"/>
      <c r="K562" s="185"/>
      <c r="L562" s="185"/>
      <c r="M562" s="185"/>
      <c r="N562" s="185"/>
      <c r="O562" s="185"/>
      <c r="P562" s="185"/>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3">
        <f t="shared" si="11"/>
        <v>0</v>
      </c>
    </row>
    <row r="563" spans="1:47" ht="17">
      <c r="A563" s="257"/>
      <c r="B563" s="249"/>
      <c r="C563" s="251"/>
      <c r="D563" s="251"/>
      <c r="E563" s="251"/>
      <c r="F563" s="181" t="s">
        <v>123</v>
      </c>
      <c r="G563" s="182"/>
      <c r="H563" s="182"/>
      <c r="I563" s="182"/>
      <c r="J563" s="182"/>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c r="AN563" s="182"/>
      <c r="AO563" s="182"/>
      <c r="AP563" s="182"/>
      <c r="AQ563" s="182"/>
      <c r="AR563" s="182"/>
      <c r="AS563" s="182"/>
      <c r="AT563" s="182"/>
      <c r="AU563" s="183">
        <f t="shared" si="11"/>
        <v>0</v>
      </c>
    </row>
    <row r="564" spans="1:47" ht="17">
      <c r="A564" s="257"/>
      <c r="B564" s="249"/>
      <c r="C564" s="252"/>
      <c r="D564" s="252"/>
      <c r="E564" s="252"/>
      <c r="F564" s="184" t="s">
        <v>124</v>
      </c>
      <c r="G564" s="185"/>
      <c r="H564" s="185"/>
      <c r="I564" s="185"/>
      <c r="J564" s="185"/>
      <c r="K564" s="185"/>
      <c r="L564" s="185"/>
      <c r="M564" s="185"/>
      <c r="N564" s="185"/>
      <c r="O564" s="185"/>
      <c r="P564" s="185"/>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3">
        <f t="shared" si="11"/>
        <v>0</v>
      </c>
    </row>
    <row r="565" spans="1:47" ht="17">
      <c r="A565" s="257"/>
      <c r="B565" s="249" t="str">
        <f>'Operating Cost Categories'!A12</f>
        <v>C</v>
      </c>
      <c r="C565" s="250">
        <f>'Operating Cost Summary'!B516</f>
        <v>0</v>
      </c>
      <c r="D565" s="250">
        <f>'Operating Cost Summary'!C516</f>
        <v>0</v>
      </c>
      <c r="E565" s="250">
        <f>'Operating Cost Summary'!D516</f>
        <v>0</v>
      </c>
      <c r="F565" s="181" t="s">
        <v>122</v>
      </c>
      <c r="G565" s="182"/>
      <c r="H565" s="182"/>
      <c r="I565" s="18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c r="AK565" s="182"/>
      <c r="AL565" s="182"/>
      <c r="AM565" s="182"/>
      <c r="AN565" s="182"/>
      <c r="AO565" s="182"/>
      <c r="AP565" s="182"/>
      <c r="AQ565" s="182"/>
      <c r="AR565" s="182"/>
      <c r="AS565" s="182"/>
      <c r="AT565" s="182"/>
      <c r="AU565" s="183">
        <f t="shared" si="11"/>
        <v>0</v>
      </c>
    </row>
    <row r="566" spans="1:47" ht="17">
      <c r="A566" s="257"/>
      <c r="B566" s="249"/>
      <c r="C566" s="251"/>
      <c r="D566" s="251"/>
      <c r="E566" s="251"/>
      <c r="F566" s="184" t="s">
        <v>123</v>
      </c>
      <c r="G566" s="185"/>
      <c r="H566" s="185"/>
      <c r="I566" s="185"/>
      <c r="J566" s="185"/>
      <c r="K566" s="185"/>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3">
        <f t="shared" si="11"/>
        <v>0</v>
      </c>
    </row>
    <row r="567" spans="1:47" ht="17">
      <c r="A567" s="257"/>
      <c r="B567" s="249"/>
      <c r="C567" s="252"/>
      <c r="D567" s="252"/>
      <c r="E567" s="252"/>
      <c r="F567" s="181" t="s">
        <v>124</v>
      </c>
      <c r="G567" s="182"/>
      <c r="H567" s="182"/>
      <c r="I567" s="182"/>
      <c r="J567" s="182"/>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c r="AI567" s="182"/>
      <c r="AJ567" s="182"/>
      <c r="AK567" s="182"/>
      <c r="AL567" s="182"/>
      <c r="AM567" s="182"/>
      <c r="AN567" s="182"/>
      <c r="AO567" s="182"/>
      <c r="AP567" s="182"/>
      <c r="AQ567" s="182"/>
      <c r="AR567" s="182"/>
      <c r="AS567" s="182"/>
      <c r="AT567" s="182"/>
      <c r="AU567" s="183">
        <f t="shared" si="11"/>
        <v>0</v>
      </c>
    </row>
    <row r="568" spans="1:47" ht="17">
      <c r="A568" s="257"/>
      <c r="B568" s="249" t="str">
        <f>'Operating Cost Categories'!A13</f>
        <v>D</v>
      </c>
      <c r="C568" s="250">
        <f>'Operating Cost Summary'!B517</f>
        <v>0</v>
      </c>
      <c r="D568" s="250">
        <f>'Operating Cost Summary'!C517</f>
        <v>0</v>
      </c>
      <c r="E568" s="250">
        <f>'Operating Cost Summary'!D517</f>
        <v>0</v>
      </c>
      <c r="F568" s="184" t="s">
        <v>122</v>
      </c>
      <c r="G568" s="185"/>
      <c r="H568" s="185"/>
      <c r="I568" s="185"/>
      <c r="J568" s="185"/>
      <c r="K568" s="185"/>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3">
        <f t="shared" si="11"/>
        <v>0</v>
      </c>
    </row>
    <row r="569" spans="1:47" ht="17">
      <c r="A569" s="257"/>
      <c r="B569" s="249"/>
      <c r="C569" s="251"/>
      <c r="D569" s="251"/>
      <c r="E569" s="251"/>
      <c r="F569" s="181" t="s">
        <v>123</v>
      </c>
      <c r="G569" s="182"/>
      <c r="H569" s="182"/>
      <c r="I569" s="182"/>
      <c r="J569" s="182"/>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c r="AI569" s="182"/>
      <c r="AJ569" s="182"/>
      <c r="AK569" s="182"/>
      <c r="AL569" s="182"/>
      <c r="AM569" s="182"/>
      <c r="AN569" s="182"/>
      <c r="AO569" s="182"/>
      <c r="AP569" s="182"/>
      <c r="AQ569" s="182"/>
      <c r="AR569" s="182"/>
      <c r="AS569" s="182"/>
      <c r="AT569" s="182"/>
      <c r="AU569" s="183">
        <f t="shared" si="11"/>
        <v>0</v>
      </c>
    </row>
    <row r="570" spans="1:47" ht="17">
      <c r="A570" s="257"/>
      <c r="B570" s="249"/>
      <c r="C570" s="252"/>
      <c r="D570" s="252"/>
      <c r="E570" s="252"/>
      <c r="F570" s="184" t="s">
        <v>124</v>
      </c>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3">
        <f t="shared" si="11"/>
        <v>0</v>
      </c>
    </row>
    <row r="571" spans="1:47" ht="17">
      <c r="A571" s="257"/>
      <c r="B571" s="249" t="str">
        <f>'Operating Cost Categories'!A14</f>
        <v>E</v>
      </c>
      <c r="C571" s="250">
        <f>'Operating Cost Summary'!B518</f>
        <v>0</v>
      </c>
      <c r="D571" s="250">
        <f>'Operating Cost Summary'!C518</f>
        <v>0</v>
      </c>
      <c r="E571" s="250">
        <f>'Operating Cost Summary'!D518</f>
        <v>0</v>
      </c>
      <c r="F571" s="181" t="s">
        <v>122</v>
      </c>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82"/>
      <c r="AK571" s="182"/>
      <c r="AL571" s="182"/>
      <c r="AM571" s="182"/>
      <c r="AN571" s="182"/>
      <c r="AO571" s="182"/>
      <c r="AP571" s="182"/>
      <c r="AQ571" s="182"/>
      <c r="AR571" s="182"/>
      <c r="AS571" s="182"/>
      <c r="AT571" s="182"/>
      <c r="AU571" s="183">
        <f t="shared" si="11"/>
        <v>0</v>
      </c>
    </row>
    <row r="572" spans="1:47" ht="17">
      <c r="A572" s="257"/>
      <c r="B572" s="249"/>
      <c r="C572" s="251"/>
      <c r="D572" s="251"/>
      <c r="E572" s="251"/>
      <c r="F572" s="184" t="s">
        <v>123</v>
      </c>
      <c r="G572" s="186"/>
      <c r="H572" s="186"/>
      <c r="I572" s="186"/>
      <c r="J572" s="186"/>
      <c r="K572" s="186"/>
      <c r="L572" s="186"/>
      <c r="M572" s="186"/>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3">
        <f t="shared" si="11"/>
        <v>0</v>
      </c>
    </row>
    <row r="573" spans="1:47" ht="17">
      <c r="A573" s="257"/>
      <c r="B573" s="249"/>
      <c r="C573" s="252"/>
      <c r="D573" s="252"/>
      <c r="E573" s="252"/>
      <c r="F573" s="181" t="s">
        <v>124</v>
      </c>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3">
        <f t="shared" si="11"/>
        <v>0</v>
      </c>
    </row>
    <row r="575" spans="1:47" ht="19">
      <c r="A575" s="261" t="s">
        <v>132</v>
      </c>
      <c r="B575" s="263" t="s">
        <v>120</v>
      </c>
      <c r="C575" s="264" t="s">
        <v>27</v>
      </c>
      <c r="D575" s="264" t="s">
        <v>28</v>
      </c>
      <c r="E575" s="264" t="s">
        <v>29</v>
      </c>
      <c r="F575" s="253" t="s">
        <v>26</v>
      </c>
      <c r="G575" s="254" t="s">
        <v>2</v>
      </c>
      <c r="H575" s="255"/>
      <c r="I575" s="255"/>
      <c r="J575" s="255"/>
      <c r="K575" s="255"/>
      <c r="L575" s="255"/>
      <c r="M575" s="255"/>
      <c r="N575" s="255"/>
      <c r="O575" s="255"/>
      <c r="P575" s="255"/>
      <c r="Q575" s="255"/>
      <c r="R575" s="255"/>
      <c r="S575" s="255"/>
      <c r="T575" s="255"/>
      <c r="U575" s="255"/>
      <c r="V575" s="255"/>
      <c r="W575" s="255"/>
      <c r="X575" s="255"/>
      <c r="Y575" s="255"/>
      <c r="Z575" s="255"/>
      <c r="AA575" s="255"/>
      <c r="AB575" s="255"/>
      <c r="AC575" s="255"/>
      <c r="AD575" s="255"/>
      <c r="AE575" s="255"/>
      <c r="AF575" s="255"/>
      <c r="AG575" s="255"/>
      <c r="AH575" s="255"/>
      <c r="AI575" s="255"/>
      <c r="AJ575" s="255"/>
      <c r="AK575" s="255"/>
      <c r="AL575" s="255"/>
      <c r="AM575" s="255"/>
      <c r="AN575" s="255"/>
      <c r="AO575" s="255"/>
      <c r="AP575" s="255"/>
      <c r="AQ575" s="255"/>
      <c r="AR575" s="255"/>
      <c r="AS575" s="255"/>
      <c r="AT575" s="255"/>
      <c r="AU575" s="256" t="s">
        <v>0</v>
      </c>
    </row>
    <row r="576" spans="1:47" ht="18">
      <c r="A576" s="262"/>
      <c r="B576" s="263"/>
      <c r="C576" s="265"/>
      <c r="D576" s="265"/>
      <c r="E576" s="265"/>
      <c r="F576" s="253"/>
      <c r="G576" s="180" t="str">
        <f>'Initiative Basics'!C3</f>
        <v>A</v>
      </c>
      <c r="H576" s="180" t="str">
        <f>'Initiative Basics'!C4</f>
        <v>B</v>
      </c>
      <c r="I576" s="180" t="str">
        <f>'Initiative Basics'!C5</f>
        <v>C</v>
      </c>
      <c r="J576" s="180" t="str">
        <f>'Initiative Basics'!C6</f>
        <v>D</v>
      </c>
      <c r="K576" s="180" t="str">
        <f>'Initiative Basics'!C7</f>
        <v>E</v>
      </c>
      <c r="L576" s="180" t="str">
        <f>'Initiative Basics'!C8</f>
        <v>F</v>
      </c>
      <c r="M576" s="180" t="str">
        <f>'Initiative Basics'!C9</f>
        <v>G</v>
      </c>
      <c r="N576" s="180" t="str">
        <f>'Initiative Basics'!C10</f>
        <v>H</v>
      </c>
      <c r="O576" s="180" t="str">
        <f>'Initiative Basics'!C11</f>
        <v>I</v>
      </c>
      <c r="P576" s="180" t="str">
        <f>'Initiative Basics'!C12</f>
        <v>J</v>
      </c>
      <c r="Q576" s="180" t="str">
        <f>'Initiative Basics'!C13</f>
        <v>K</v>
      </c>
      <c r="R576" s="180" t="str">
        <f>'Initiative Basics'!C14</f>
        <v>L</v>
      </c>
      <c r="S576" s="180" t="str">
        <f>'Initiative Basics'!C15</f>
        <v>M</v>
      </c>
      <c r="T576" s="180" t="str">
        <f>'Initiative Basics'!C16</f>
        <v>N</v>
      </c>
      <c r="U576" s="180" t="str">
        <f>'Initiative Basics'!C17</f>
        <v>O</v>
      </c>
      <c r="V576" s="180" t="str">
        <f>'Initiative Basics'!C18</f>
        <v>P</v>
      </c>
      <c r="W576" s="180" t="str">
        <f>'Initiative Basics'!C19</f>
        <v>Q</v>
      </c>
      <c r="X576" s="180" t="str">
        <f>'Initiative Basics'!C20</f>
        <v>R</v>
      </c>
      <c r="Y576" s="180" t="str">
        <f>'Initiative Basics'!C21</f>
        <v>S</v>
      </c>
      <c r="Z576" s="180" t="str">
        <f>'Initiative Basics'!C22</f>
        <v>T</v>
      </c>
      <c r="AA576" s="180" t="str">
        <f>'Initiative Basics'!C23</f>
        <v>U</v>
      </c>
      <c r="AB576" s="180" t="str">
        <f>'Initiative Basics'!C24</f>
        <v>V</v>
      </c>
      <c r="AC576" s="180" t="str">
        <f>'Initiative Basics'!C25</f>
        <v>W</v>
      </c>
      <c r="AD576" s="180" t="str">
        <f>'Initiative Basics'!C26</f>
        <v>X</v>
      </c>
      <c r="AE576" s="180" t="str">
        <f>'Initiative Basics'!C27</f>
        <v>Y</v>
      </c>
      <c r="AF576" s="180" t="str">
        <f>'Initiative Basics'!C28</f>
        <v>Z</v>
      </c>
      <c r="AG576" s="180">
        <f>'Initiative Basics'!C29</f>
        <v>0</v>
      </c>
      <c r="AH576" s="180">
        <f>'Initiative Basics'!C30</f>
        <v>0</v>
      </c>
      <c r="AI576" s="180">
        <f>'Initiative Basics'!C31</f>
        <v>0</v>
      </c>
      <c r="AJ576" s="180">
        <f>'Initiative Basics'!C32</f>
        <v>0</v>
      </c>
      <c r="AK576" s="180">
        <f>'Initiative Basics'!C33</f>
        <v>0</v>
      </c>
      <c r="AL576" s="180">
        <f>'Initiative Basics'!C34</f>
        <v>0</v>
      </c>
      <c r="AM576" s="180">
        <f>'Initiative Basics'!C35</f>
        <v>0</v>
      </c>
      <c r="AN576" s="180">
        <f>'Initiative Basics'!C36</f>
        <v>0</v>
      </c>
      <c r="AO576" s="180">
        <f>'Initiative Basics'!C37</f>
        <v>0</v>
      </c>
      <c r="AP576" s="180">
        <f>'Initiative Basics'!C38</f>
        <v>0</v>
      </c>
      <c r="AQ576" s="180">
        <f>'Initiative Basics'!C39</f>
        <v>0</v>
      </c>
      <c r="AR576" s="180">
        <f>'Initiative Basics'!C40</f>
        <v>0</v>
      </c>
      <c r="AS576" s="180">
        <f>'Initiative Basics'!C41</f>
        <v>0</v>
      </c>
      <c r="AT576" s="180">
        <f>'Initiative Basics'!C42</f>
        <v>0</v>
      </c>
      <c r="AU576" s="256"/>
    </row>
    <row r="577" spans="1:47" ht="17">
      <c r="A577" s="257" t="str">
        <f>'Initiative Basics'!A16</f>
        <v>N</v>
      </c>
      <c r="B577" s="258" t="str">
        <f>'Operating Cost Categories'!A2</f>
        <v>Staff</v>
      </c>
      <c r="C577" s="250">
        <f>'Operating Cost Summary'!B548</f>
        <v>0</v>
      </c>
      <c r="D577" s="250">
        <f>'Operating Cost Summary'!C548</f>
        <v>0</v>
      </c>
      <c r="E577" s="250">
        <f>'Operating Cost Summary'!D548</f>
        <v>0</v>
      </c>
      <c r="F577" s="181" t="s">
        <v>122</v>
      </c>
      <c r="G577" s="182"/>
      <c r="H577" s="182"/>
      <c r="I577" s="182"/>
      <c r="J577" s="182"/>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c r="AI577" s="182"/>
      <c r="AJ577" s="182"/>
      <c r="AK577" s="182"/>
      <c r="AL577" s="182"/>
      <c r="AM577" s="182"/>
      <c r="AN577" s="182"/>
      <c r="AO577" s="182"/>
      <c r="AP577" s="182"/>
      <c r="AQ577" s="182"/>
      <c r="AR577" s="182"/>
      <c r="AS577" s="182"/>
      <c r="AT577" s="182"/>
      <c r="AU577" s="183">
        <f>SUM(G577:AT577)</f>
        <v>0</v>
      </c>
    </row>
    <row r="578" spans="1:47" ht="17">
      <c r="A578" s="257"/>
      <c r="B578" s="259"/>
      <c r="C578" s="251"/>
      <c r="D578" s="251"/>
      <c r="E578" s="251"/>
      <c r="F578" s="184" t="s">
        <v>123</v>
      </c>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3">
        <f t="shared" ref="AU578:AU615" si="12">SUM(G578:AT578)</f>
        <v>0</v>
      </c>
    </row>
    <row r="579" spans="1:47" ht="17">
      <c r="A579" s="257"/>
      <c r="B579" s="260"/>
      <c r="C579" s="252"/>
      <c r="D579" s="252"/>
      <c r="E579" s="252"/>
      <c r="F579" s="181" t="s">
        <v>124</v>
      </c>
      <c r="G579" s="182"/>
      <c r="H579" s="182"/>
      <c r="I579" s="182"/>
      <c r="J579" s="182"/>
      <c r="K579" s="182"/>
      <c r="L579" s="182"/>
      <c r="M579" s="182"/>
      <c r="N579" s="182"/>
      <c r="O579" s="182"/>
      <c r="P579" s="182"/>
      <c r="Q579" s="182"/>
      <c r="R579" s="182"/>
      <c r="S579" s="182"/>
      <c r="T579" s="182"/>
      <c r="U579" s="182"/>
      <c r="V579" s="182"/>
      <c r="W579" s="182"/>
      <c r="X579" s="182"/>
      <c r="Y579" s="182"/>
      <c r="Z579" s="182"/>
      <c r="AA579" s="182"/>
      <c r="AB579" s="182"/>
      <c r="AC579" s="182"/>
      <c r="AD579" s="182"/>
      <c r="AE579" s="182"/>
      <c r="AF579" s="182"/>
      <c r="AG579" s="182"/>
      <c r="AH579" s="182"/>
      <c r="AI579" s="182"/>
      <c r="AJ579" s="182"/>
      <c r="AK579" s="182"/>
      <c r="AL579" s="182"/>
      <c r="AM579" s="182"/>
      <c r="AN579" s="182"/>
      <c r="AO579" s="182"/>
      <c r="AP579" s="182"/>
      <c r="AQ579" s="182"/>
      <c r="AR579" s="182"/>
      <c r="AS579" s="182"/>
      <c r="AT579" s="182"/>
      <c r="AU579" s="183">
        <f t="shared" si="12"/>
        <v>0</v>
      </c>
    </row>
    <row r="580" spans="1:47" ht="17">
      <c r="A580" s="257"/>
      <c r="B580" s="258" t="str">
        <f>'Operating Cost Categories'!A3</f>
        <v>Insurance</v>
      </c>
      <c r="C580" s="250">
        <f>'Operating Cost Summary'!B549</f>
        <v>0</v>
      </c>
      <c r="D580" s="250">
        <f>'Operating Cost Summary'!C549</f>
        <v>0</v>
      </c>
      <c r="E580" s="250">
        <f>'Operating Cost Summary'!D549</f>
        <v>0</v>
      </c>
      <c r="F580" s="184" t="s">
        <v>122</v>
      </c>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3">
        <f t="shared" si="12"/>
        <v>0</v>
      </c>
    </row>
    <row r="581" spans="1:47" ht="17">
      <c r="A581" s="257"/>
      <c r="B581" s="259"/>
      <c r="C581" s="251"/>
      <c r="D581" s="251"/>
      <c r="E581" s="251"/>
      <c r="F581" s="181" t="s">
        <v>123</v>
      </c>
      <c r="G581" s="182"/>
      <c r="H581" s="182"/>
      <c r="I581" s="182"/>
      <c r="J581" s="182"/>
      <c r="K581" s="182"/>
      <c r="L581" s="182"/>
      <c r="M581" s="182"/>
      <c r="N581" s="182"/>
      <c r="O581" s="182"/>
      <c r="P581" s="182"/>
      <c r="Q581" s="182"/>
      <c r="R581" s="182"/>
      <c r="S581" s="182"/>
      <c r="T581" s="182"/>
      <c r="U581" s="182"/>
      <c r="V581" s="182"/>
      <c r="W581" s="182"/>
      <c r="X581" s="182"/>
      <c r="Y581" s="182"/>
      <c r="Z581" s="182"/>
      <c r="AA581" s="182"/>
      <c r="AB581" s="182"/>
      <c r="AC581" s="182"/>
      <c r="AD581" s="182"/>
      <c r="AE581" s="182"/>
      <c r="AF581" s="182"/>
      <c r="AG581" s="182"/>
      <c r="AH581" s="182"/>
      <c r="AI581" s="182"/>
      <c r="AJ581" s="182"/>
      <c r="AK581" s="182"/>
      <c r="AL581" s="182"/>
      <c r="AM581" s="182"/>
      <c r="AN581" s="182"/>
      <c r="AO581" s="182"/>
      <c r="AP581" s="182"/>
      <c r="AQ581" s="182"/>
      <c r="AR581" s="182"/>
      <c r="AS581" s="182"/>
      <c r="AT581" s="182"/>
      <c r="AU581" s="183">
        <f t="shared" si="12"/>
        <v>0</v>
      </c>
    </row>
    <row r="582" spans="1:47" ht="17">
      <c r="A582" s="257"/>
      <c r="B582" s="260"/>
      <c r="C582" s="252"/>
      <c r="D582" s="252"/>
      <c r="E582" s="252"/>
      <c r="F582" s="184" t="s">
        <v>124</v>
      </c>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3">
        <f t="shared" si="12"/>
        <v>0</v>
      </c>
    </row>
    <row r="583" spans="1:47" ht="17">
      <c r="A583" s="257"/>
      <c r="B583" s="249" t="str">
        <f>'Operating Cost Categories'!A4</f>
        <v>Rent</v>
      </c>
      <c r="C583" s="250">
        <f>'Operating Cost Summary'!B550</f>
        <v>0</v>
      </c>
      <c r="D583" s="250">
        <f>'Operating Cost Summary'!C550</f>
        <v>0</v>
      </c>
      <c r="E583" s="250">
        <f>'Operating Cost Summary'!D550</f>
        <v>0</v>
      </c>
      <c r="F583" s="181" t="s">
        <v>122</v>
      </c>
      <c r="G583" s="182"/>
      <c r="H583" s="182"/>
      <c r="I583" s="182"/>
      <c r="J583" s="182"/>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c r="AI583" s="182"/>
      <c r="AJ583" s="182"/>
      <c r="AK583" s="182"/>
      <c r="AL583" s="182"/>
      <c r="AM583" s="182"/>
      <c r="AN583" s="182"/>
      <c r="AO583" s="182"/>
      <c r="AP583" s="182"/>
      <c r="AQ583" s="182"/>
      <c r="AR583" s="182"/>
      <c r="AS583" s="182"/>
      <c r="AT583" s="182"/>
      <c r="AU583" s="183">
        <f t="shared" si="12"/>
        <v>0</v>
      </c>
    </row>
    <row r="584" spans="1:47" ht="17">
      <c r="A584" s="257"/>
      <c r="B584" s="249"/>
      <c r="C584" s="251"/>
      <c r="D584" s="251"/>
      <c r="E584" s="251"/>
      <c r="F584" s="184" t="s">
        <v>123</v>
      </c>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3">
        <f t="shared" si="12"/>
        <v>0</v>
      </c>
    </row>
    <row r="585" spans="1:47" ht="17">
      <c r="A585" s="257"/>
      <c r="B585" s="249"/>
      <c r="C585" s="252"/>
      <c r="D585" s="252"/>
      <c r="E585" s="252"/>
      <c r="F585" s="181" t="s">
        <v>124</v>
      </c>
      <c r="G585" s="182"/>
      <c r="H585" s="182"/>
      <c r="I585" s="182"/>
      <c r="J585" s="182"/>
      <c r="K585" s="182"/>
      <c r="L585" s="182"/>
      <c r="M585" s="182"/>
      <c r="N585" s="182"/>
      <c r="O585" s="182"/>
      <c r="P585" s="182"/>
      <c r="Q585" s="182"/>
      <c r="R585" s="182"/>
      <c r="S585" s="182"/>
      <c r="T585" s="182"/>
      <c r="U585" s="182"/>
      <c r="V585" s="182"/>
      <c r="W585" s="182"/>
      <c r="X585" s="182"/>
      <c r="Y585" s="182"/>
      <c r="Z585" s="182"/>
      <c r="AA585" s="182"/>
      <c r="AB585" s="182"/>
      <c r="AC585" s="182"/>
      <c r="AD585" s="182"/>
      <c r="AE585" s="182"/>
      <c r="AF585" s="182"/>
      <c r="AG585" s="182"/>
      <c r="AH585" s="182"/>
      <c r="AI585" s="182"/>
      <c r="AJ585" s="182"/>
      <c r="AK585" s="182"/>
      <c r="AL585" s="182"/>
      <c r="AM585" s="182"/>
      <c r="AN585" s="182"/>
      <c r="AO585" s="182"/>
      <c r="AP585" s="182"/>
      <c r="AQ585" s="182"/>
      <c r="AR585" s="182"/>
      <c r="AS585" s="182"/>
      <c r="AT585" s="182"/>
      <c r="AU585" s="183">
        <f t="shared" si="12"/>
        <v>0</v>
      </c>
    </row>
    <row r="586" spans="1:47" ht="17">
      <c r="A586" s="257"/>
      <c r="B586" s="249" t="str">
        <f>'Operating Cost Categories'!A5</f>
        <v>Utilities</v>
      </c>
      <c r="C586" s="250">
        <f>'Operating Cost Summary'!B551</f>
        <v>0</v>
      </c>
      <c r="D586" s="250">
        <f>'Operating Cost Summary'!C551</f>
        <v>0</v>
      </c>
      <c r="E586" s="250">
        <f>'Operating Cost Summary'!D551</f>
        <v>0</v>
      </c>
      <c r="F586" s="184" t="s">
        <v>122</v>
      </c>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3">
        <f t="shared" si="12"/>
        <v>0</v>
      </c>
    </row>
    <row r="587" spans="1:47" ht="17">
      <c r="A587" s="257"/>
      <c r="B587" s="249"/>
      <c r="C587" s="251"/>
      <c r="D587" s="251"/>
      <c r="E587" s="251"/>
      <c r="F587" s="181" t="s">
        <v>123</v>
      </c>
      <c r="G587" s="182"/>
      <c r="H587" s="182"/>
      <c r="I587" s="182"/>
      <c r="J587" s="182"/>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c r="AI587" s="182"/>
      <c r="AJ587" s="182"/>
      <c r="AK587" s="182"/>
      <c r="AL587" s="182"/>
      <c r="AM587" s="182"/>
      <c r="AN587" s="182"/>
      <c r="AO587" s="182"/>
      <c r="AP587" s="182"/>
      <c r="AQ587" s="182"/>
      <c r="AR587" s="182"/>
      <c r="AS587" s="182"/>
      <c r="AT587" s="182"/>
      <c r="AU587" s="183">
        <f t="shared" si="12"/>
        <v>0</v>
      </c>
    </row>
    <row r="588" spans="1:47" ht="17">
      <c r="A588" s="257"/>
      <c r="B588" s="249"/>
      <c r="C588" s="252"/>
      <c r="D588" s="252"/>
      <c r="E588" s="252"/>
      <c r="F588" s="184" t="s">
        <v>124</v>
      </c>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3">
        <f t="shared" si="12"/>
        <v>0</v>
      </c>
    </row>
    <row r="589" spans="1:47" ht="17">
      <c r="A589" s="257"/>
      <c r="B589" s="249" t="str">
        <f>'Operating Cost Categories'!A6</f>
        <v>Internet/Phones</v>
      </c>
      <c r="C589" s="250">
        <f>'Operating Cost Summary'!B552</f>
        <v>0</v>
      </c>
      <c r="D589" s="250">
        <f>'Operating Cost Summary'!C552</f>
        <v>0</v>
      </c>
      <c r="E589" s="250">
        <f>'Operating Cost Summary'!D552</f>
        <v>0</v>
      </c>
      <c r="F589" s="181" t="s">
        <v>122</v>
      </c>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3">
        <f t="shared" si="12"/>
        <v>0</v>
      </c>
    </row>
    <row r="590" spans="1:47" ht="17">
      <c r="A590" s="257"/>
      <c r="B590" s="249"/>
      <c r="C590" s="251"/>
      <c r="D590" s="251"/>
      <c r="E590" s="251"/>
      <c r="F590" s="184" t="s">
        <v>123</v>
      </c>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3">
        <f t="shared" si="12"/>
        <v>0</v>
      </c>
    </row>
    <row r="591" spans="1:47" ht="17">
      <c r="A591" s="257"/>
      <c r="B591" s="249"/>
      <c r="C591" s="252"/>
      <c r="D591" s="252"/>
      <c r="E591" s="252"/>
      <c r="F591" s="181" t="s">
        <v>124</v>
      </c>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3">
        <f t="shared" si="12"/>
        <v>0</v>
      </c>
    </row>
    <row r="592" spans="1:47" ht="17">
      <c r="A592" s="257"/>
      <c r="B592" s="249" t="str">
        <f>'Operating Cost Categories'!A7</f>
        <v>Office Supplies</v>
      </c>
      <c r="C592" s="250">
        <f>'Operating Cost Summary'!B553</f>
        <v>0</v>
      </c>
      <c r="D592" s="250">
        <f>'Operating Cost Summary'!C553</f>
        <v>0</v>
      </c>
      <c r="E592" s="250">
        <f>'Operating Cost Summary'!D553</f>
        <v>0</v>
      </c>
      <c r="F592" s="184" t="s">
        <v>122</v>
      </c>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3">
        <f t="shared" si="12"/>
        <v>0</v>
      </c>
    </row>
    <row r="593" spans="1:47" ht="17">
      <c r="A593" s="257"/>
      <c r="B593" s="249"/>
      <c r="C593" s="251"/>
      <c r="D593" s="251"/>
      <c r="E593" s="251"/>
      <c r="F593" s="181" t="s">
        <v>123</v>
      </c>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c r="AN593" s="182"/>
      <c r="AO593" s="182"/>
      <c r="AP593" s="182"/>
      <c r="AQ593" s="182"/>
      <c r="AR593" s="182"/>
      <c r="AS593" s="182"/>
      <c r="AT593" s="182"/>
      <c r="AU593" s="183">
        <f t="shared" si="12"/>
        <v>0</v>
      </c>
    </row>
    <row r="594" spans="1:47" ht="17">
      <c r="A594" s="257"/>
      <c r="B594" s="249"/>
      <c r="C594" s="252"/>
      <c r="D594" s="252"/>
      <c r="E594" s="252"/>
      <c r="F594" s="184" t="s">
        <v>124</v>
      </c>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3">
        <f t="shared" si="12"/>
        <v>0</v>
      </c>
    </row>
    <row r="595" spans="1:47" ht="17">
      <c r="A595" s="257"/>
      <c r="B595" s="249" t="str">
        <f>'Operating Cost Categories'!A8</f>
        <v>Transportation</v>
      </c>
      <c r="C595" s="250">
        <f>'Operating Cost Summary'!B554</f>
        <v>0</v>
      </c>
      <c r="D595" s="250">
        <f>'Operating Cost Summary'!C554</f>
        <v>0</v>
      </c>
      <c r="E595" s="250">
        <f>'Operating Cost Summary'!D554</f>
        <v>0</v>
      </c>
      <c r="F595" s="181" t="s">
        <v>122</v>
      </c>
      <c r="G595" s="182"/>
      <c r="H595" s="182"/>
      <c r="I595" s="182"/>
      <c r="J595" s="182"/>
      <c r="K595" s="182"/>
      <c r="L595" s="182"/>
      <c r="M595" s="182"/>
      <c r="N595" s="182"/>
      <c r="O595" s="182"/>
      <c r="P595" s="182"/>
      <c r="Q595" s="182"/>
      <c r="R595" s="182"/>
      <c r="S595" s="182"/>
      <c r="T595" s="182"/>
      <c r="U595" s="182"/>
      <c r="V595" s="182"/>
      <c r="W595" s="182"/>
      <c r="X595" s="182"/>
      <c r="Y595" s="182"/>
      <c r="Z595" s="182"/>
      <c r="AA595" s="182"/>
      <c r="AB595" s="182"/>
      <c r="AC595" s="182"/>
      <c r="AD595" s="182"/>
      <c r="AE595" s="182"/>
      <c r="AF595" s="182"/>
      <c r="AG595" s="182"/>
      <c r="AH595" s="182"/>
      <c r="AI595" s="182"/>
      <c r="AJ595" s="182"/>
      <c r="AK595" s="182"/>
      <c r="AL595" s="182"/>
      <c r="AM595" s="182"/>
      <c r="AN595" s="182"/>
      <c r="AO595" s="182"/>
      <c r="AP595" s="182"/>
      <c r="AQ595" s="182"/>
      <c r="AR595" s="182"/>
      <c r="AS595" s="182"/>
      <c r="AT595" s="182"/>
      <c r="AU595" s="183">
        <f t="shared" si="12"/>
        <v>0</v>
      </c>
    </row>
    <row r="596" spans="1:47" ht="17">
      <c r="A596" s="257"/>
      <c r="B596" s="249"/>
      <c r="C596" s="251"/>
      <c r="D596" s="251"/>
      <c r="E596" s="251"/>
      <c r="F596" s="184" t="s">
        <v>123</v>
      </c>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3">
        <f t="shared" si="12"/>
        <v>0</v>
      </c>
    </row>
    <row r="597" spans="1:47" ht="17">
      <c r="A597" s="257"/>
      <c r="B597" s="249"/>
      <c r="C597" s="252"/>
      <c r="D597" s="252"/>
      <c r="E597" s="252"/>
      <c r="F597" s="181" t="s">
        <v>124</v>
      </c>
      <c r="G597" s="182"/>
      <c r="H597" s="182"/>
      <c r="I597" s="182"/>
      <c r="J597" s="182"/>
      <c r="K597" s="182"/>
      <c r="L597" s="182"/>
      <c r="M597" s="182"/>
      <c r="N597" s="182"/>
      <c r="O597" s="182"/>
      <c r="P597" s="182"/>
      <c r="Q597" s="182"/>
      <c r="R597" s="182"/>
      <c r="S597" s="182"/>
      <c r="T597" s="182"/>
      <c r="U597" s="182"/>
      <c r="V597" s="182"/>
      <c r="W597" s="182"/>
      <c r="X597" s="182"/>
      <c r="Y597" s="182"/>
      <c r="Z597" s="182"/>
      <c r="AA597" s="182"/>
      <c r="AB597" s="182"/>
      <c r="AC597" s="182"/>
      <c r="AD597" s="182"/>
      <c r="AE597" s="182"/>
      <c r="AF597" s="182"/>
      <c r="AG597" s="182"/>
      <c r="AH597" s="182"/>
      <c r="AI597" s="182"/>
      <c r="AJ597" s="182"/>
      <c r="AK597" s="182"/>
      <c r="AL597" s="182"/>
      <c r="AM597" s="182"/>
      <c r="AN597" s="182"/>
      <c r="AO597" s="182"/>
      <c r="AP597" s="182"/>
      <c r="AQ597" s="182"/>
      <c r="AR597" s="182"/>
      <c r="AS597" s="182"/>
      <c r="AT597" s="182"/>
      <c r="AU597" s="183">
        <f t="shared" si="12"/>
        <v>0</v>
      </c>
    </row>
    <row r="598" spans="1:47" ht="17">
      <c r="A598" s="257"/>
      <c r="B598" s="249" t="str">
        <f>'Operating Cost Categories'!A9</f>
        <v>Consultants/Contracts</v>
      </c>
      <c r="C598" s="250">
        <f>'Operating Cost Summary'!B555</f>
        <v>0</v>
      </c>
      <c r="D598" s="250">
        <f>'Operating Cost Summary'!C555</f>
        <v>0</v>
      </c>
      <c r="E598" s="250">
        <f>'Operating Cost Summary'!D555</f>
        <v>0</v>
      </c>
      <c r="F598" s="184" t="s">
        <v>122</v>
      </c>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3">
        <f t="shared" si="12"/>
        <v>0</v>
      </c>
    </row>
    <row r="599" spans="1:47" ht="17">
      <c r="A599" s="257"/>
      <c r="B599" s="249"/>
      <c r="C599" s="251"/>
      <c r="D599" s="251"/>
      <c r="E599" s="251"/>
      <c r="F599" s="181" t="s">
        <v>123</v>
      </c>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c r="AK599" s="182"/>
      <c r="AL599" s="182"/>
      <c r="AM599" s="182"/>
      <c r="AN599" s="182"/>
      <c r="AO599" s="182"/>
      <c r="AP599" s="182"/>
      <c r="AQ599" s="182"/>
      <c r="AR599" s="182"/>
      <c r="AS599" s="182"/>
      <c r="AT599" s="182"/>
      <c r="AU599" s="183">
        <f t="shared" si="12"/>
        <v>0</v>
      </c>
    </row>
    <row r="600" spans="1:47" ht="17">
      <c r="A600" s="257"/>
      <c r="B600" s="249"/>
      <c r="C600" s="252"/>
      <c r="D600" s="252"/>
      <c r="E600" s="252"/>
      <c r="F600" s="184" t="s">
        <v>124</v>
      </c>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3">
        <f t="shared" si="12"/>
        <v>0</v>
      </c>
    </row>
    <row r="601" spans="1:47" ht="17">
      <c r="A601" s="257"/>
      <c r="B601" s="249" t="str">
        <f>'Operating Cost Categories'!A10</f>
        <v>A</v>
      </c>
      <c r="C601" s="250">
        <f>'Operating Cost Summary'!B556</f>
        <v>0</v>
      </c>
      <c r="D601" s="250">
        <f>'Operating Cost Summary'!C556</f>
        <v>0</v>
      </c>
      <c r="E601" s="250">
        <f>'Operating Cost Summary'!D556</f>
        <v>0</v>
      </c>
      <c r="F601" s="181" t="s">
        <v>122</v>
      </c>
      <c r="G601" s="182"/>
      <c r="H601" s="182"/>
      <c r="I601" s="182"/>
      <c r="J601" s="182"/>
      <c r="K601" s="182"/>
      <c r="L601" s="182"/>
      <c r="M601" s="182"/>
      <c r="N601" s="182"/>
      <c r="O601" s="182"/>
      <c r="P601" s="182"/>
      <c r="Q601" s="182"/>
      <c r="R601" s="182"/>
      <c r="S601" s="182"/>
      <c r="T601" s="182"/>
      <c r="U601" s="182"/>
      <c r="V601" s="182"/>
      <c r="W601" s="182"/>
      <c r="X601" s="182"/>
      <c r="Y601" s="182"/>
      <c r="Z601" s="182"/>
      <c r="AA601" s="182"/>
      <c r="AB601" s="182"/>
      <c r="AC601" s="182"/>
      <c r="AD601" s="182"/>
      <c r="AE601" s="182"/>
      <c r="AF601" s="182"/>
      <c r="AG601" s="182"/>
      <c r="AH601" s="182"/>
      <c r="AI601" s="182"/>
      <c r="AJ601" s="182"/>
      <c r="AK601" s="182"/>
      <c r="AL601" s="182"/>
      <c r="AM601" s="182"/>
      <c r="AN601" s="182"/>
      <c r="AO601" s="182"/>
      <c r="AP601" s="182"/>
      <c r="AQ601" s="182"/>
      <c r="AR601" s="182"/>
      <c r="AS601" s="182"/>
      <c r="AT601" s="182"/>
      <c r="AU601" s="183">
        <f t="shared" si="12"/>
        <v>0</v>
      </c>
    </row>
    <row r="602" spans="1:47" ht="17">
      <c r="A602" s="257"/>
      <c r="B602" s="249"/>
      <c r="C602" s="251"/>
      <c r="D602" s="251"/>
      <c r="E602" s="251"/>
      <c r="F602" s="184" t="s">
        <v>123</v>
      </c>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3">
        <f t="shared" si="12"/>
        <v>0</v>
      </c>
    </row>
    <row r="603" spans="1:47" ht="17">
      <c r="A603" s="257"/>
      <c r="B603" s="249"/>
      <c r="C603" s="252"/>
      <c r="D603" s="252"/>
      <c r="E603" s="252"/>
      <c r="F603" s="181" t="s">
        <v>124</v>
      </c>
      <c r="G603" s="182"/>
      <c r="H603" s="182"/>
      <c r="I603" s="182"/>
      <c r="J603" s="182"/>
      <c r="K603" s="182"/>
      <c r="L603" s="182"/>
      <c r="M603" s="182"/>
      <c r="N603" s="182"/>
      <c r="O603" s="182"/>
      <c r="P603" s="182"/>
      <c r="Q603" s="182"/>
      <c r="R603" s="182"/>
      <c r="S603" s="182"/>
      <c r="T603" s="182"/>
      <c r="U603" s="182"/>
      <c r="V603" s="182"/>
      <c r="W603" s="182"/>
      <c r="X603" s="182"/>
      <c r="Y603" s="182"/>
      <c r="Z603" s="182"/>
      <c r="AA603" s="182"/>
      <c r="AB603" s="182"/>
      <c r="AC603" s="182"/>
      <c r="AD603" s="182"/>
      <c r="AE603" s="182"/>
      <c r="AF603" s="182"/>
      <c r="AG603" s="182"/>
      <c r="AH603" s="182"/>
      <c r="AI603" s="182"/>
      <c r="AJ603" s="182"/>
      <c r="AK603" s="182"/>
      <c r="AL603" s="182"/>
      <c r="AM603" s="182"/>
      <c r="AN603" s="182"/>
      <c r="AO603" s="182"/>
      <c r="AP603" s="182"/>
      <c r="AQ603" s="182"/>
      <c r="AR603" s="182"/>
      <c r="AS603" s="182"/>
      <c r="AT603" s="182"/>
      <c r="AU603" s="183">
        <f t="shared" si="12"/>
        <v>0</v>
      </c>
    </row>
    <row r="604" spans="1:47" ht="17">
      <c r="A604" s="257"/>
      <c r="B604" s="249" t="str">
        <f>'Operating Cost Categories'!A11</f>
        <v>B</v>
      </c>
      <c r="C604" s="250">
        <f>'Operating Cost Summary'!B557</f>
        <v>0</v>
      </c>
      <c r="D604" s="250">
        <f>'Operating Cost Summary'!C557</f>
        <v>0</v>
      </c>
      <c r="E604" s="250">
        <f>'Operating Cost Summary'!D557</f>
        <v>0</v>
      </c>
      <c r="F604" s="184" t="s">
        <v>122</v>
      </c>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3">
        <f t="shared" si="12"/>
        <v>0</v>
      </c>
    </row>
    <row r="605" spans="1:47" ht="17">
      <c r="A605" s="257"/>
      <c r="B605" s="249"/>
      <c r="C605" s="251"/>
      <c r="D605" s="251"/>
      <c r="E605" s="251"/>
      <c r="F605" s="181" t="s">
        <v>123</v>
      </c>
      <c r="G605" s="182"/>
      <c r="H605" s="182"/>
      <c r="I605" s="182"/>
      <c r="J605" s="182"/>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c r="AG605" s="182"/>
      <c r="AH605" s="182"/>
      <c r="AI605" s="182"/>
      <c r="AJ605" s="182"/>
      <c r="AK605" s="182"/>
      <c r="AL605" s="182"/>
      <c r="AM605" s="182"/>
      <c r="AN605" s="182"/>
      <c r="AO605" s="182"/>
      <c r="AP605" s="182"/>
      <c r="AQ605" s="182"/>
      <c r="AR605" s="182"/>
      <c r="AS605" s="182"/>
      <c r="AT605" s="182"/>
      <c r="AU605" s="183">
        <f t="shared" si="12"/>
        <v>0</v>
      </c>
    </row>
    <row r="606" spans="1:47" ht="16" customHeight="1">
      <c r="A606" s="257"/>
      <c r="B606" s="249"/>
      <c r="C606" s="252"/>
      <c r="D606" s="252"/>
      <c r="E606" s="252"/>
      <c r="F606" s="184" t="s">
        <v>124</v>
      </c>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3">
        <f t="shared" si="12"/>
        <v>0</v>
      </c>
    </row>
    <row r="607" spans="1:47" ht="17">
      <c r="A607" s="257"/>
      <c r="B607" s="249" t="str">
        <f>'Operating Cost Categories'!A12</f>
        <v>C</v>
      </c>
      <c r="C607" s="250">
        <f>'Operating Cost Summary'!B558</f>
        <v>0</v>
      </c>
      <c r="D607" s="250">
        <f>'Operating Cost Summary'!C558</f>
        <v>0</v>
      </c>
      <c r="E607" s="250">
        <f>'Operating Cost Summary'!D558</f>
        <v>0</v>
      </c>
      <c r="F607" s="181" t="s">
        <v>122</v>
      </c>
      <c r="G607" s="182"/>
      <c r="H607" s="182"/>
      <c r="I607" s="182"/>
      <c r="J607" s="182"/>
      <c r="K607" s="182"/>
      <c r="L607" s="182"/>
      <c r="M607" s="182"/>
      <c r="N607" s="182"/>
      <c r="O607" s="182"/>
      <c r="P607" s="182"/>
      <c r="Q607" s="182"/>
      <c r="R607" s="182"/>
      <c r="S607" s="182"/>
      <c r="T607" s="182"/>
      <c r="U607" s="182"/>
      <c r="V607" s="182"/>
      <c r="W607" s="182"/>
      <c r="X607" s="182"/>
      <c r="Y607" s="182"/>
      <c r="Z607" s="182"/>
      <c r="AA607" s="182"/>
      <c r="AB607" s="182"/>
      <c r="AC607" s="182"/>
      <c r="AD607" s="182"/>
      <c r="AE607" s="182"/>
      <c r="AF607" s="182"/>
      <c r="AG607" s="182"/>
      <c r="AH607" s="182"/>
      <c r="AI607" s="182"/>
      <c r="AJ607" s="182"/>
      <c r="AK607" s="182"/>
      <c r="AL607" s="182"/>
      <c r="AM607" s="182"/>
      <c r="AN607" s="182"/>
      <c r="AO607" s="182"/>
      <c r="AP607" s="182"/>
      <c r="AQ607" s="182"/>
      <c r="AR607" s="182"/>
      <c r="AS607" s="182"/>
      <c r="AT607" s="182"/>
      <c r="AU607" s="183">
        <f t="shared" si="12"/>
        <v>0</v>
      </c>
    </row>
    <row r="608" spans="1:47" ht="17">
      <c r="A608" s="257"/>
      <c r="B608" s="249"/>
      <c r="C608" s="251"/>
      <c r="D608" s="251"/>
      <c r="E608" s="251"/>
      <c r="F608" s="184" t="s">
        <v>123</v>
      </c>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3">
        <f t="shared" si="12"/>
        <v>0</v>
      </c>
    </row>
    <row r="609" spans="1:47" ht="17">
      <c r="A609" s="257"/>
      <c r="B609" s="249"/>
      <c r="C609" s="252"/>
      <c r="D609" s="252"/>
      <c r="E609" s="252"/>
      <c r="F609" s="181" t="s">
        <v>124</v>
      </c>
      <c r="G609" s="182"/>
      <c r="H609" s="182"/>
      <c r="I609" s="182"/>
      <c r="J609" s="182"/>
      <c r="K609" s="182"/>
      <c r="L609" s="182"/>
      <c r="M609" s="182"/>
      <c r="N609" s="182"/>
      <c r="O609" s="182"/>
      <c r="P609" s="182"/>
      <c r="Q609" s="182"/>
      <c r="R609" s="182"/>
      <c r="S609" s="182"/>
      <c r="T609" s="182"/>
      <c r="U609" s="182"/>
      <c r="V609" s="182"/>
      <c r="W609" s="182"/>
      <c r="X609" s="182"/>
      <c r="Y609" s="182"/>
      <c r="Z609" s="182"/>
      <c r="AA609" s="182"/>
      <c r="AB609" s="182"/>
      <c r="AC609" s="182"/>
      <c r="AD609" s="182"/>
      <c r="AE609" s="182"/>
      <c r="AF609" s="182"/>
      <c r="AG609" s="182"/>
      <c r="AH609" s="182"/>
      <c r="AI609" s="182"/>
      <c r="AJ609" s="182"/>
      <c r="AK609" s="182"/>
      <c r="AL609" s="182"/>
      <c r="AM609" s="182"/>
      <c r="AN609" s="182"/>
      <c r="AO609" s="182"/>
      <c r="AP609" s="182"/>
      <c r="AQ609" s="182"/>
      <c r="AR609" s="182"/>
      <c r="AS609" s="182"/>
      <c r="AT609" s="182"/>
      <c r="AU609" s="183">
        <f t="shared" si="12"/>
        <v>0</v>
      </c>
    </row>
    <row r="610" spans="1:47" ht="17">
      <c r="A610" s="257"/>
      <c r="B610" s="249" t="str">
        <f>'Operating Cost Categories'!A13</f>
        <v>D</v>
      </c>
      <c r="C610" s="250">
        <f>'Operating Cost Summary'!B559</f>
        <v>0</v>
      </c>
      <c r="D610" s="250">
        <f>'Operating Cost Summary'!C559</f>
        <v>0</v>
      </c>
      <c r="E610" s="250">
        <f>'Operating Cost Summary'!D559</f>
        <v>0</v>
      </c>
      <c r="F610" s="184" t="s">
        <v>122</v>
      </c>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3">
        <f t="shared" si="12"/>
        <v>0</v>
      </c>
    </row>
    <row r="611" spans="1:47" ht="17">
      <c r="A611" s="257"/>
      <c r="B611" s="249"/>
      <c r="C611" s="251"/>
      <c r="D611" s="251"/>
      <c r="E611" s="251"/>
      <c r="F611" s="181" t="s">
        <v>123</v>
      </c>
      <c r="G611" s="182"/>
      <c r="H611" s="182"/>
      <c r="I611" s="182"/>
      <c r="J611" s="182"/>
      <c r="K611" s="182"/>
      <c r="L611" s="182"/>
      <c r="M611" s="182"/>
      <c r="N611" s="182"/>
      <c r="O611" s="182"/>
      <c r="P611" s="182"/>
      <c r="Q611" s="182"/>
      <c r="R611" s="182"/>
      <c r="S611" s="182"/>
      <c r="T611" s="182"/>
      <c r="U611" s="182"/>
      <c r="V611" s="182"/>
      <c r="W611" s="182"/>
      <c r="X611" s="182"/>
      <c r="Y611" s="182"/>
      <c r="Z611" s="182"/>
      <c r="AA611" s="182"/>
      <c r="AB611" s="182"/>
      <c r="AC611" s="182"/>
      <c r="AD611" s="182"/>
      <c r="AE611" s="182"/>
      <c r="AF611" s="182"/>
      <c r="AG611" s="182"/>
      <c r="AH611" s="182"/>
      <c r="AI611" s="182"/>
      <c r="AJ611" s="182"/>
      <c r="AK611" s="182"/>
      <c r="AL611" s="182"/>
      <c r="AM611" s="182"/>
      <c r="AN611" s="182"/>
      <c r="AO611" s="182"/>
      <c r="AP611" s="182"/>
      <c r="AQ611" s="182"/>
      <c r="AR611" s="182"/>
      <c r="AS611" s="182"/>
      <c r="AT611" s="182"/>
      <c r="AU611" s="183">
        <f t="shared" si="12"/>
        <v>0</v>
      </c>
    </row>
    <row r="612" spans="1:47" ht="17">
      <c r="A612" s="257"/>
      <c r="B612" s="249"/>
      <c r="C612" s="252"/>
      <c r="D612" s="252"/>
      <c r="E612" s="252"/>
      <c r="F612" s="184" t="s">
        <v>124</v>
      </c>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3">
        <f t="shared" si="12"/>
        <v>0</v>
      </c>
    </row>
    <row r="613" spans="1:47" ht="17">
      <c r="A613" s="257"/>
      <c r="B613" s="249" t="str">
        <f>'Operating Cost Categories'!A14</f>
        <v>E</v>
      </c>
      <c r="C613" s="250">
        <f>'Operating Cost Summary'!B560</f>
        <v>0</v>
      </c>
      <c r="D613" s="250">
        <f>'Operating Cost Summary'!C560</f>
        <v>0</v>
      </c>
      <c r="E613" s="250">
        <f>'Operating Cost Summary'!D560</f>
        <v>0</v>
      </c>
      <c r="F613" s="181" t="s">
        <v>122</v>
      </c>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c r="AI613" s="182"/>
      <c r="AJ613" s="182"/>
      <c r="AK613" s="182"/>
      <c r="AL613" s="182"/>
      <c r="AM613" s="182"/>
      <c r="AN613" s="182"/>
      <c r="AO613" s="182"/>
      <c r="AP613" s="182"/>
      <c r="AQ613" s="182"/>
      <c r="AR613" s="182"/>
      <c r="AS613" s="182"/>
      <c r="AT613" s="182"/>
      <c r="AU613" s="183">
        <f t="shared" si="12"/>
        <v>0</v>
      </c>
    </row>
    <row r="614" spans="1:47" ht="17">
      <c r="A614" s="257"/>
      <c r="B614" s="249"/>
      <c r="C614" s="251"/>
      <c r="D614" s="251"/>
      <c r="E614" s="251"/>
      <c r="F614" s="184" t="s">
        <v>123</v>
      </c>
      <c r="G614" s="186"/>
      <c r="H614" s="186"/>
      <c r="I614" s="186"/>
      <c r="J614" s="186"/>
      <c r="K614" s="186"/>
      <c r="L614" s="186"/>
      <c r="M614" s="186"/>
      <c r="N614" s="186"/>
      <c r="O614" s="186"/>
      <c r="P614" s="186"/>
      <c r="Q614" s="186"/>
      <c r="R614" s="186"/>
      <c r="S614" s="186"/>
      <c r="T614" s="186"/>
      <c r="U614" s="186"/>
      <c r="V614" s="186"/>
      <c r="W614" s="186"/>
      <c r="X614" s="186"/>
      <c r="Y614" s="186"/>
      <c r="Z614" s="186"/>
      <c r="AA614" s="186"/>
      <c r="AB614" s="186"/>
      <c r="AC614" s="186"/>
      <c r="AD614" s="186"/>
      <c r="AE614" s="186"/>
      <c r="AF614" s="186"/>
      <c r="AG614" s="186"/>
      <c r="AH614" s="186"/>
      <c r="AI614" s="186"/>
      <c r="AJ614" s="186"/>
      <c r="AK614" s="186"/>
      <c r="AL614" s="186"/>
      <c r="AM614" s="186"/>
      <c r="AN614" s="186"/>
      <c r="AO614" s="186"/>
      <c r="AP614" s="186"/>
      <c r="AQ614" s="186"/>
      <c r="AR614" s="186"/>
      <c r="AS614" s="186"/>
      <c r="AT614" s="186"/>
      <c r="AU614" s="183">
        <f t="shared" si="12"/>
        <v>0</v>
      </c>
    </row>
    <row r="615" spans="1:47" ht="17">
      <c r="A615" s="257"/>
      <c r="B615" s="249"/>
      <c r="C615" s="252"/>
      <c r="D615" s="252"/>
      <c r="E615" s="252"/>
      <c r="F615" s="181" t="s">
        <v>124</v>
      </c>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3">
        <f t="shared" si="12"/>
        <v>0</v>
      </c>
    </row>
    <row r="617" spans="1:47" ht="19">
      <c r="A617" s="261" t="s">
        <v>132</v>
      </c>
      <c r="B617" s="263" t="s">
        <v>120</v>
      </c>
      <c r="C617" s="264" t="s">
        <v>27</v>
      </c>
      <c r="D617" s="264" t="s">
        <v>28</v>
      </c>
      <c r="E617" s="264" t="s">
        <v>29</v>
      </c>
      <c r="F617" s="253" t="s">
        <v>26</v>
      </c>
      <c r="G617" s="254" t="s">
        <v>2</v>
      </c>
      <c r="H617" s="255"/>
      <c r="I617" s="255"/>
      <c r="J617" s="255"/>
      <c r="K617" s="255"/>
      <c r="L617" s="255"/>
      <c r="M617" s="255"/>
      <c r="N617" s="255"/>
      <c r="O617" s="255"/>
      <c r="P617" s="255"/>
      <c r="Q617" s="255"/>
      <c r="R617" s="255"/>
      <c r="S617" s="255"/>
      <c r="T617" s="255"/>
      <c r="U617" s="255"/>
      <c r="V617" s="255"/>
      <c r="W617" s="255"/>
      <c r="X617" s="255"/>
      <c r="Y617" s="255"/>
      <c r="Z617" s="255"/>
      <c r="AA617" s="255"/>
      <c r="AB617" s="255"/>
      <c r="AC617" s="255"/>
      <c r="AD617" s="255"/>
      <c r="AE617" s="255"/>
      <c r="AF617" s="255"/>
      <c r="AG617" s="255"/>
      <c r="AH617" s="255"/>
      <c r="AI617" s="255"/>
      <c r="AJ617" s="255"/>
      <c r="AK617" s="255"/>
      <c r="AL617" s="255"/>
      <c r="AM617" s="255"/>
      <c r="AN617" s="255"/>
      <c r="AO617" s="255"/>
      <c r="AP617" s="255"/>
      <c r="AQ617" s="255"/>
      <c r="AR617" s="255"/>
      <c r="AS617" s="255"/>
      <c r="AT617" s="255"/>
      <c r="AU617" s="256" t="s">
        <v>0</v>
      </c>
    </row>
    <row r="618" spans="1:47" ht="18">
      <c r="A618" s="262"/>
      <c r="B618" s="263"/>
      <c r="C618" s="265"/>
      <c r="D618" s="265"/>
      <c r="E618" s="265"/>
      <c r="F618" s="253"/>
      <c r="G618" s="180" t="str">
        <f>'Initiative Basics'!C3</f>
        <v>A</v>
      </c>
      <c r="H618" s="180" t="str">
        <f>'Initiative Basics'!C4</f>
        <v>B</v>
      </c>
      <c r="I618" s="180" t="str">
        <f>'Initiative Basics'!C5</f>
        <v>C</v>
      </c>
      <c r="J618" s="180" t="str">
        <f>'Initiative Basics'!C6</f>
        <v>D</v>
      </c>
      <c r="K618" s="180" t="str">
        <f>'Initiative Basics'!C7</f>
        <v>E</v>
      </c>
      <c r="L618" s="180" t="str">
        <f>'Initiative Basics'!C8</f>
        <v>F</v>
      </c>
      <c r="M618" s="180" t="str">
        <f>'Initiative Basics'!C9</f>
        <v>G</v>
      </c>
      <c r="N618" s="180" t="str">
        <f>'Initiative Basics'!C10</f>
        <v>H</v>
      </c>
      <c r="O618" s="180" t="str">
        <f>'Initiative Basics'!C11</f>
        <v>I</v>
      </c>
      <c r="P618" s="180" t="str">
        <f>'Initiative Basics'!C12</f>
        <v>J</v>
      </c>
      <c r="Q618" s="180" t="str">
        <f>'Initiative Basics'!C13</f>
        <v>K</v>
      </c>
      <c r="R618" s="180" t="str">
        <f>'Initiative Basics'!C14</f>
        <v>L</v>
      </c>
      <c r="S618" s="180" t="str">
        <f>'Initiative Basics'!C15</f>
        <v>M</v>
      </c>
      <c r="T618" s="180" t="str">
        <f>'Initiative Basics'!C16</f>
        <v>N</v>
      </c>
      <c r="U618" s="180" t="str">
        <f>'Initiative Basics'!C17</f>
        <v>O</v>
      </c>
      <c r="V618" s="180" t="str">
        <f>'Initiative Basics'!C18</f>
        <v>P</v>
      </c>
      <c r="W618" s="180" t="str">
        <f>'Initiative Basics'!C19</f>
        <v>Q</v>
      </c>
      <c r="X618" s="180" t="str">
        <f>'Initiative Basics'!C20</f>
        <v>R</v>
      </c>
      <c r="Y618" s="180" t="str">
        <f>'Initiative Basics'!C21</f>
        <v>S</v>
      </c>
      <c r="Z618" s="180" t="str">
        <f>'Initiative Basics'!C22</f>
        <v>T</v>
      </c>
      <c r="AA618" s="180" t="str">
        <f>'Initiative Basics'!C23</f>
        <v>U</v>
      </c>
      <c r="AB618" s="180" t="str">
        <f>'Initiative Basics'!C24</f>
        <v>V</v>
      </c>
      <c r="AC618" s="180" t="str">
        <f>'Initiative Basics'!C25</f>
        <v>W</v>
      </c>
      <c r="AD618" s="180" t="str">
        <f>'Initiative Basics'!C26</f>
        <v>X</v>
      </c>
      <c r="AE618" s="180" t="str">
        <f>'Initiative Basics'!C27</f>
        <v>Y</v>
      </c>
      <c r="AF618" s="180" t="str">
        <f>'Initiative Basics'!C28</f>
        <v>Z</v>
      </c>
      <c r="AG618" s="180">
        <f>'Initiative Basics'!C29</f>
        <v>0</v>
      </c>
      <c r="AH618" s="180">
        <f>'Initiative Basics'!C30</f>
        <v>0</v>
      </c>
      <c r="AI618" s="180">
        <f>'Initiative Basics'!C31</f>
        <v>0</v>
      </c>
      <c r="AJ618" s="180">
        <f>'Initiative Basics'!C32</f>
        <v>0</v>
      </c>
      <c r="AK618" s="180">
        <f>'Initiative Basics'!C33</f>
        <v>0</v>
      </c>
      <c r="AL618" s="180">
        <f>'Initiative Basics'!C34</f>
        <v>0</v>
      </c>
      <c r="AM618" s="180">
        <f>'Initiative Basics'!C35</f>
        <v>0</v>
      </c>
      <c r="AN618" s="180">
        <f>'Initiative Basics'!C36</f>
        <v>0</v>
      </c>
      <c r="AO618" s="180">
        <f>'Initiative Basics'!C37</f>
        <v>0</v>
      </c>
      <c r="AP618" s="180">
        <f>'Initiative Basics'!C38</f>
        <v>0</v>
      </c>
      <c r="AQ618" s="180">
        <f>'Initiative Basics'!C39</f>
        <v>0</v>
      </c>
      <c r="AR618" s="180">
        <f>'Initiative Basics'!C40</f>
        <v>0</v>
      </c>
      <c r="AS618" s="180">
        <f>'Initiative Basics'!C41</f>
        <v>0</v>
      </c>
      <c r="AT618" s="180">
        <f>'Initiative Basics'!C42</f>
        <v>0</v>
      </c>
      <c r="AU618" s="256"/>
    </row>
    <row r="619" spans="1:47" ht="17">
      <c r="A619" s="257" t="str">
        <f>'Initiative Basics'!A17</f>
        <v>O</v>
      </c>
      <c r="B619" s="258" t="str">
        <f>'Operating Cost Categories'!A2</f>
        <v>Staff</v>
      </c>
      <c r="C619" s="250">
        <f>'Operating Cost Summary'!B590</f>
        <v>0</v>
      </c>
      <c r="D619" s="250">
        <f>'Operating Cost Summary'!C590</f>
        <v>0</v>
      </c>
      <c r="E619" s="250">
        <f>'Operating Cost Summary'!D590</f>
        <v>0</v>
      </c>
      <c r="F619" s="181" t="s">
        <v>122</v>
      </c>
      <c r="G619" s="182"/>
      <c r="H619" s="182"/>
      <c r="I619" s="182"/>
      <c r="J619" s="182"/>
      <c r="K619" s="182"/>
      <c r="L619" s="182"/>
      <c r="M619" s="182"/>
      <c r="N619" s="182"/>
      <c r="O619" s="182"/>
      <c r="P619" s="182"/>
      <c r="Q619" s="182"/>
      <c r="R619" s="182"/>
      <c r="S619" s="182"/>
      <c r="T619" s="182"/>
      <c r="U619" s="182"/>
      <c r="V619" s="182"/>
      <c r="W619" s="182"/>
      <c r="X619" s="182"/>
      <c r="Y619" s="182"/>
      <c r="Z619" s="182"/>
      <c r="AA619" s="182"/>
      <c r="AB619" s="182"/>
      <c r="AC619" s="182"/>
      <c r="AD619" s="182"/>
      <c r="AE619" s="182"/>
      <c r="AF619" s="182"/>
      <c r="AG619" s="182"/>
      <c r="AH619" s="182"/>
      <c r="AI619" s="182"/>
      <c r="AJ619" s="182"/>
      <c r="AK619" s="182"/>
      <c r="AL619" s="182"/>
      <c r="AM619" s="182"/>
      <c r="AN619" s="182"/>
      <c r="AO619" s="182"/>
      <c r="AP619" s="182"/>
      <c r="AQ619" s="182"/>
      <c r="AR619" s="182"/>
      <c r="AS619" s="182"/>
      <c r="AT619" s="182"/>
      <c r="AU619" s="183">
        <f>SUM(G619:AT619)</f>
        <v>0</v>
      </c>
    </row>
    <row r="620" spans="1:47" ht="17">
      <c r="A620" s="257"/>
      <c r="B620" s="259"/>
      <c r="C620" s="251"/>
      <c r="D620" s="251"/>
      <c r="E620" s="251"/>
      <c r="F620" s="184" t="s">
        <v>123</v>
      </c>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3">
        <f t="shared" ref="AU620:AU657" si="13">SUM(G620:AT620)</f>
        <v>0</v>
      </c>
    </row>
    <row r="621" spans="1:47" ht="17">
      <c r="A621" s="257"/>
      <c r="B621" s="260"/>
      <c r="C621" s="252"/>
      <c r="D621" s="252"/>
      <c r="E621" s="252"/>
      <c r="F621" s="181" t="s">
        <v>124</v>
      </c>
      <c r="G621" s="182"/>
      <c r="H621" s="182"/>
      <c r="I621" s="182"/>
      <c r="J621" s="182"/>
      <c r="K621" s="182"/>
      <c r="L621" s="182"/>
      <c r="M621" s="182"/>
      <c r="N621" s="182"/>
      <c r="O621" s="182"/>
      <c r="P621" s="182"/>
      <c r="Q621" s="182"/>
      <c r="R621" s="182"/>
      <c r="S621" s="182"/>
      <c r="T621" s="182"/>
      <c r="U621" s="182"/>
      <c r="V621" s="182"/>
      <c r="W621" s="182"/>
      <c r="X621" s="182"/>
      <c r="Y621" s="182"/>
      <c r="Z621" s="182"/>
      <c r="AA621" s="182"/>
      <c r="AB621" s="182"/>
      <c r="AC621" s="182"/>
      <c r="AD621" s="182"/>
      <c r="AE621" s="182"/>
      <c r="AF621" s="182"/>
      <c r="AG621" s="182"/>
      <c r="AH621" s="182"/>
      <c r="AI621" s="182"/>
      <c r="AJ621" s="182"/>
      <c r="AK621" s="182"/>
      <c r="AL621" s="182"/>
      <c r="AM621" s="182"/>
      <c r="AN621" s="182"/>
      <c r="AO621" s="182"/>
      <c r="AP621" s="182"/>
      <c r="AQ621" s="182"/>
      <c r="AR621" s="182"/>
      <c r="AS621" s="182"/>
      <c r="AT621" s="182"/>
      <c r="AU621" s="183">
        <f t="shared" si="13"/>
        <v>0</v>
      </c>
    </row>
    <row r="622" spans="1:47" ht="17">
      <c r="A622" s="257"/>
      <c r="B622" s="258" t="str">
        <f>'Operating Cost Categories'!A3</f>
        <v>Insurance</v>
      </c>
      <c r="C622" s="250">
        <f>'Operating Cost Summary'!B591</f>
        <v>0</v>
      </c>
      <c r="D622" s="250">
        <f>'Operating Cost Summary'!C591</f>
        <v>0</v>
      </c>
      <c r="E622" s="250">
        <f>'Operating Cost Summary'!D591</f>
        <v>0</v>
      </c>
      <c r="F622" s="184" t="s">
        <v>122</v>
      </c>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3">
        <f t="shared" si="13"/>
        <v>0</v>
      </c>
    </row>
    <row r="623" spans="1:47" ht="17">
      <c r="A623" s="257"/>
      <c r="B623" s="259"/>
      <c r="C623" s="251"/>
      <c r="D623" s="251"/>
      <c r="E623" s="251"/>
      <c r="F623" s="181" t="s">
        <v>123</v>
      </c>
      <c r="G623" s="182"/>
      <c r="H623" s="182"/>
      <c r="I623" s="182"/>
      <c r="J623" s="182"/>
      <c r="K623" s="182"/>
      <c r="L623" s="182"/>
      <c r="M623" s="182"/>
      <c r="N623" s="182"/>
      <c r="O623" s="182"/>
      <c r="P623" s="182"/>
      <c r="Q623" s="182"/>
      <c r="R623" s="182"/>
      <c r="S623" s="182"/>
      <c r="T623" s="182"/>
      <c r="U623" s="182"/>
      <c r="V623" s="182"/>
      <c r="W623" s="182"/>
      <c r="X623" s="182"/>
      <c r="Y623" s="182"/>
      <c r="Z623" s="182"/>
      <c r="AA623" s="182"/>
      <c r="AB623" s="182"/>
      <c r="AC623" s="182"/>
      <c r="AD623" s="182"/>
      <c r="AE623" s="182"/>
      <c r="AF623" s="182"/>
      <c r="AG623" s="182"/>
      <c r="AH623" s="182"/>
      <c r="AI623" s="182"/>
      <c r="AJ623" s="182"/>
      <c r="AK623" s="182"/>
      <c r="AL623" s="182"/>
      <c r="AM623" s="182"/>
      <c r="AN623" s="182"/>
      <c r="AO623" s="182"/>
      <c r="AP623" s="182"/>
      <c r="AQ623" s="182"/>
      <c r="AR623" s="182"/>
      <c r="AS623" s="182"/>
      <c r="AT623" s="182"/>
      <c r="AU623" s="183">
        <f t="shared" si="13"/>
        <v>0</v>
      </c>
    </row>
    <row r="624" spans="1:47" ht="17">
      <c r="A624" s="257"/>
      <c r="B624" s="260"/>
      <c r="C624" s="252"/>
      <c r="D624" s="252"/>
      <c r="E624" s="252"/>
      <c r="F624" s="184" t="s">
        <v>124</v>
      </c>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3">
        <f t="shared" si="13"/>
        <v>0</v>
      </c>
    </row>
    <row r="625" spans="1:47" ht="17">
      <c r="A625" s="257"/>
      <c r="B625" s="249" t="str">
        <f>'Operating Cost Categories'!A4</f>
        <v>Rent</v>
      </c>
      <c r="C625" s="250">
        <f>'Operating Cost Summary'!B592</f>
        <v>0</v>
      </c>
      <c r="D625" s="250">
        <f>'Operating Cost Summary'!C592</f>
        <v>0</v>
      </c>
      <c r="E625" s="250">
        <f>'Operating Cost Summary'!D592</f>
        <v>0</v>
      </c>
      <c r="F625" s="181" t="s">
        <v>122</v>
      </c>
      <c r="G625" s="182"/>
      <c r="H625" s="182"/>
      <c r="I625" s="182"/>
      <c r="J625" s="182"/>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c r="AI625" s="182"/>
      <c r="AJ625" s="182"/>
      <c r="AK625" s="182"/>
      <c r="AL625" s="182"/>
      <c r="AM625" s="182"/>
      <c r="AN625" s="182"/>
      <c r="AO625" s="182"/>
      <c r="AP625" s="182"/>
      <c r="AQ625" s="182"/>
      <c r="AR625" s="182"/>
      <c r="AS625" s="182"/>
      <c r="AT625" s="182"/>
      <c r="AU625" s="183">
        <f t="shared" si="13"/>
        <v>0</v>
      </c>
    </row>
    <row r="626" spans="1:47" ht="17">
      <c r="A626" s="257"/>
      <c r="B626" s="249"/>
      <c r="C626" s="251"/>
      <c r="D626" s="251"/>
      <c r="E626" s="251"/>
      <c r="F626" s="184" t="s">
        <v>123</v>
      </c>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3">
        <f t="shared" si="13"/>
        <v>0</v>
      </c>
    </row>
    <row r="627" spans="1:47" ht="17">
      <c r="A627" s="257"/>
      <c r="B627" s="249"/>
      <c r="C627" s="252"/>
      <c r="D627" s="252"/>
      <c r="E627" s="252"/>
      <c r="F627" s="181" t="s">
        <v>124</v>
      </c>
      <c r="G627" s="182"/>
      <c r="H627" s="182"/>
      <c r="I627" s="182"/>
      <c r="J627" s="182"/>
      <c r="K627" s="182"/>
      <c r="L627" s="182"/>
      <c r="M627" s="182"/>
      <c r="N627" s="182"/>
      <c r="O627" s="182"/>
      <c r="P627" s="182"/>
      <c r="Q627" s="182"/>
      <c r="R627" s="182"/>
      <c r="S627" s="182"/>
      <c r="T627" s="182"/>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3">
        <f t="shared" si="13"/>
        <v>0</v>
      </c>
    </row>
    <row r="628" spans="1:47" ht="17">
      <c r="A628" s="257"/>
      <c r="B628" s="249" t="str">
        <f>'Operating Cost Categories'!A5</f>
        <v>Utilities</v>
      </c>
      <c r="C628" s="250">
        <f>'Operating Cost Summary'!B593</f>
        <v>0</v>
      </c>
      <c r="D628" s="250">
        <f>'Operating Cost Summary'!C593</f>
        <v>0</v>
      </c>
      <c r="E628" s="250">
        <f>'Operating Cost Summary'!D593</f>
        <v>0</v>
      </c>
      <c r="F628" s="184" t="s">
        <v>122</v>
      </c>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3">
        <f t="shared" si="13"/>
        <v>0</v>
      </c>
    </row>
    <row r="629" spans="1:47" ht="17">
      <c r="A629" s="257"/>
      <c r="B629" s="249"/>
      <c r="C629" s="251"/>
      <c r="D629" s="251"/>
      <c r="E629" s="251"/>
      <c r="F629" s="181" t="s">
        <v>123</v>
      </c>
      <c r="G629" s="182"/>
      <c r="H629" s="182"/>
      <c r="I629" s="182"/>
      <c r="J629" s="182"/>
      <c r="K629" s="182"/>
      <c r="L629" s="182"/>
      <c r="M629" s="182"/>
      <c r="N629" s="182"/>
      <c r="O629" s="182"/>
      <c r="P629" s="182"/>
      <c r="Q629" s="182"/>
      <c r="R629" s="182"/>
      <c r="S629" s="182"/>
      <c r="T629" s="182"/>
      <c r="U629" s="182"/>
      <c r="V629" s="182"/>
      <c r="W629" s="182"/>
      <c r="X629" s="182"/>
      <c r="Y629" s="182"/>
      <c r="Z629" s="182"/>
      <c r="AA629" s="182"/>
      <c r="AB629" s="182"/>
      <c r="AC629" s="182"/>
      <c r="AD629" s="182"/>
      <c r="AE629" s="182"/>
      <c r="AF629" s="182"/>
      <c r="AG629" s="182"/>
      <c r="AH629" s="182"/>
      <c r="AI629" s="182"/>
      <c r="AJ629" s="182"/>
      <c r="AK629" s="182"/>
      <c r="AL629" s="182"/>
      <c r="AM629" s="182"/>
      <c r="AN629" s="182"/>
      <c r="AO629" s="182"/>
      <c r="AP629" s="182"/>
      <c r="AQ629" s="182"/>
      <c r="AR629" s="182"/>
      <c r="AS629" s="182"/>
      <c r="AT629" s="182"/>
      <c r="AU629" s="183">
        <f t="shared" si="13"/>
        <v>0</v>
      </c>
    </row>
    <row r="630" spans="1:47" ht="17">
      <c r="A630" s="257"/>
      <c r="B630" s="249"/>
      <c r="C630" s="252"/>
      <c r="D630" s="252"/>
      <c r="E630" s="252"/>
      <c r="F630" s="184" t="s">
        <v>124</v>
      </c>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3">
        <f t="shared" si="13"/>
        <v>0</v>
      </c>
    </row>
    <row r="631" spans="1:47" ht="17">
      <c r="A631" s="257"/>
      <c r="B631" s="249" t="str">
        <f>'Operating Cost Categories'!A6</f>
        <v>Internet/Phones</v>
      </c>
      <c r="C631" s="250">
        <f>'Operating Cost Summary'!B594</f>
        <v>0</v>
      </c>
      <c r="D631" s="250">
        <f>'Operating Cost Summary'!C594</f>
        <v>0</v>
      </c>
      <c r="E631" s="250">
        <f>'Operating Cost Summary'!D594</f>
        <v>0</v>
      </c>
      <c r="F631" s="181" t="s">
        <v>122</v>
      </c>
      <c r="G631" s="182"/>
      <c r="H631" s="182"/>
      <c r="I631" s="182"/>
      <c r="J631" s="182"/>
      <c r="K631" s="182"/>
      <c r="L631" s="182"/>
      <c r="M631" s="182"/>
      <c r="N631" s="182"/>
      <c r="O631" s="182"/>
      <c r="P631" s="182"/>
      <c r="Q631" s="182"/>
      <c r="R631" s="182"/>
      <c r="S631" s="182"/>
      <c r="T631" s="182"/>
      <c r="U631" s="182"/>
      <c r="V631" s="182"/>
      <c r="W631" s="182"/>
      <c r="X631" s="182"/>
      <c r="Y631" s="182"/>
      <c r="Z631" s="182"/>
      <c r="AA631" s="182"/>
      <c r="AB631" s="182"/>
      <c r="AC631" s="182"/>
      <c r="AD631" s="182"/>
      <c r="AE631" s="182"/>
      <c r="AF631" s="182"/>
      <c r="AG631" s="182"/>
      <c r="AH631" s="182"/>
      <c r="AI631" s="182"/>
      <c r="AJ631" s="182"/>
      <c r="AK631" s="182"/>
      <c r="AL631" s="182"/>
      <c r="AM631" s="182"/>
      <c r="AN631" s="182"/>
      <c r="AO631" s="182"/>
      <c r="AP631" s="182"/>
      <c r="AQ631" s="182"/>
      <c r="AR631" s="182"/>
      <c r="AS631" s="182"/>
      <c r="AT631" s="182"/>
      <c r="AU631" s="183">
        <f t="shared" si="13"/>
        <v>0</v>
      </c>
    </row>
    <row r="632" spans="1:47" ht="17">
      <c r="A632" s="257"/>
      <c r="B632" s="249"/>
      <c r="C632" s="251"/>
      <c r="D632" s="251"/>
      <c r="E632" s="251"/>
      <c r="F632" s="184" t="s">
        <v>123</v>
      </c>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3">
        <f t="shared" si="13"/>
        <v>0</v>
      </c>
    </row>
    <row r="633" spans="1:47" ht="17">
      <c r="A633" s="257"/>
      <c r="B633" s="249"/>
      <c r="C633" s="252"/>
      <c r="D633" s="252"/>
      <c r="E633" s="252"/>
      <c r="F633" s="181" t="s">
        <v>124</v>
      </c>
      <c r="G633" s="182"/>
      <c r="H633" s="182"/>
      <c r="I633" s="182"/>
      <c r="J633" s="182"/>
      <c r="K633" s="182"/>
      <c r="L633" s="182"/>
      <c r="M633" s="182"/>
      <c r="N633" s="182"/>
      <c r="O633" s="182"/>
      <c r="P633" s="182"/>
      <c r="Q633" s="182"/>
      <c r="R633" s="182"/>
      <c r="S633" s="182"/>
      <c r="T633" s="182"/>
      <c r="U633" s="182"/>
      <c r="V633" s="182"/>
      <c r="W633" s="182"/>
      <c r="X633" s="182"/>
      <c r="Y633" s="182"/>
      <c r="Z633" s="182"/>
      <c r="AA633" s="182"/>
      <c r="AB633" s="182"/>
      <c r="AC633" s="182"/>
      <c r="AD633" s="182"/>
      <c r="AE633" s="182"/>
      <c r="AF633" s="182"/>
      <c r="AG633" s="182"/>
      <c r="AH633" s="182"/>
      <c r="AI633" s="182"/>
      <c r="AJ633" s="182"/>
      <c r="AK633" s="182"/>
      <c r="AL633" s="182"/>
      <c r="AM633" s="182"/>
      <c r="AN633" s="182"/>
      <c r="AO633" s="182"/>
      <c r="AP633" s="182"/>
      <c r="AQ633" s="182"/>
      <c r="AR633" s="182"/>
      <c r="AS633" s="182"/>
      <c r="AT633" s="182"/>
      <c r="AU633" s="183">
        <f t="shared" si="13"/>
        <v>0</v>
      </c>
    </row>
    <row r="634" spans="1:47" ht="17">
      <c r="A634" s="257"/>
      <c r="B634" s="249" t="str">
        <f>'Operating Cost Categories'!A7</f>
        <v>Office Supplies</v>
      </c>
      <c r="C634" s="250">
        <f>'Operating Cost Summary'!B595</f>
        <v>0</v>
      </c>
      <c r="D634" s="250">
        <f>'Operating Cost Summary'!C595</f>
        <v>0</v>
      </c>
      <c r="E634" s="250">
        <f>'Operating Cost Summary'!D595</f>
        <v>0</v>
      </c>
      <c r="F634" s="184" t="s">
        <v>122</v>
      </c>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3">
        <f t="shared" si="13"/>
        <v>0</v>
      </c>
    </row>
    <row r="635" spans="1:47" ht="17">
      <c r="A635" s="257"/>
      <c r="B635" s="249"/>
      <c r="C635" s="251"/>
      <c r="D635" s="251"/>
      <c r="E635" s="251"/>
      <c r="F635" s="181" t="s">
        <v>123</v>
      </c>
      <c r="G635" s="182"/>
      <c r="H635" s="182"/>
      <c r="I635" s="182"/>
      <c r="J635" s="182"/>
      <c r="K635" s="182"/>
      <c r="L635" s="182"/>
      <c r="M635" s="182"/>
      <c r="N635" s="182"/>
      <c r="O635" s="182"/>
      <c r="P635" s="182"/>
      <c r="Q635" s="182"/>
      <c r="R635" s="182"/>
      <c r="S635" s="182"/>
      <c r="T635" s="182"/>
      <c r="U635" s="182"/>
      <c r="V635" s="182"/>
      <c r="W635" s="182"/>
      <c r="X635" s="182"/>
      <c r="Y635" s="182"/>
      <c r="Z635" s="182"/>
      <c r="AA635" s="182"/>
      <c r="AB635" s="182"/>
      <c r="AC635" s="182"/>
      <c r="AD635" s="182"/>
      <c r="AE635" s="182"/>
      <c r="AF635" s="182"/>
      <c r="AG635" s="182"/>
      <c r="AH635" s="182"/>
      <c r="AI635" s="182"/>
      <c r="AJ635" s="182"/>
      <c r="AK635" s="182"/>
      <c r="AL635" s="182"/>
      <c r="AM635" s="182"/>
      <c r="AN635" s="182"/>
      <c r="AO635" s="182"/>
      <c r="AP635" s="182"/>
      <c r="AQ635" s="182"/>
      <c r="AR635" s="182"/>
      <c r="AS635" s="182"/>
      <c r="AT635" s="182"/>
      <c r="AU635" s="183">
        <f t="shared" si="13"/>
        <v>0</v>
      </c>
    </row>
    <row r="636" spans="1:47" ht="17">
      <c r="A636" s="257"/>
      <c r="B636" s="249"/>
      <c r="C636" s="252"/>
      <c r="D636" s="252"/>
      <c r="E636" s="252"/>
      <c r="F636" s="184" t="s">
        <v>124</v>
      </c>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3">
        <f t="shared" si="13"/>
        <v>0</v>
      </c>
    </row>
    <row r="637" spans="1:47" ht="17">
      <c r="A637" s="257"/>
      <c r="B637" s="249" t="str">
        <f>'Operating Cost Categories'!A8</f>
        <v>Transportation</v>
      </c>
      <c r="C637" s="250">
        <f>'Operating Cost Summary'!B596</f>
        <v>0</v>
      </c>
      <c r="D637" s="250">
        <f>'Operating Cost Summary'!C596</f>
        <v>0</v>
      </c>
      <c r="E637" s="250">
        <f>'Operating Cost Summary'!D596</f>
        <v>0</v>
      </c>
      <c r="F637" s="181" t="s">
        <v>122</v>
      </c>
      <c r="G637" s="182"/>
      <c r="H637" s="182"/>
      <c r="I637" s="182"/>
      <c r="J637" s="182"/>
      <c r="K637" s="182"/>
      <c r="L637" s="182"/>
      <c r="M637" s="182"/>
      <c r="N637" s="182"/>
      <c r="O637" s="182"/>
      <c r="P637" s="182"/>
      <c r="Q637" s="182"/>
      <c r="R637" s="182"/>
      <c r="S637" s="182"/>
      <c r="T637" s="182"/>
      <c r="U637" s="182"/>
      <c r="V637" s="182"/>
      <c r="W637" s="182"/>
      <c r="X637" s="182"/>
      <c r="Y637" s="182"/>
      <c r="Z637" s="182"/>
      <c r="AA637" s="182"/>
      <c r="AB637" s="182"/>
      <c r="AC637" s="182"/>
      <c r="AD637" s="182"/>
      <c r="AE637" s="182"/>
      <c r="AF637" s="182"/>
      <c r="AG637" s="182"/>
      <c r="AH637" s="182"/>
      <c r="AI637" s="182"/>
      <c r="AJ637" s="182"/>
      <c r="AK637" s="182"/>
      <c r="AL637" s="182"/>
      <c r="AM637" s="182"/>
      <c r="AN637" s="182"/>
      <c r="AO637" s="182"/>
      <c r="AP637" s="182"/>
      <c r="AQ637" s="182"/>
      <c r="AR637" s="182"/>
      <c r="AS637" s="182"/>
      <c r="AT637" s="182"/>
      <c r="AU637" s="183">
        <f t="shared" si="13"/>
        <v>0</v>
      </c>
    </row>
    <row r="638" spans="1:47" ht="17">
      <c r="A638" s="257"/>
      <c r="B638" s="249"/>
      <c r="C638" s="251"/>
      <c r="D638" s="251"/>
      <c r="E638" s="251"/>
      <c r="F638" s="184" t="s">
        <v>123</v>
      </c>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3">
        <f t="shared" si="13"/>
        <v>0</v>
      </c>
    </row>
    <row r="639" spans="1:47" ht="17">
      <c r="A639" s="257"/>
      <c r="B639" s="249"/>
      <c r="C639" s="252"/>
      <c r="D639" s="252"/>
      <c r="E639" s="252"/>
      <c r="F639" s="181" t="s">
        <v>124</v>
      </c>
      <c r="G639" s="182"/>
      <c r="H639" s="182"/>
      <c r="I639" s="182"/>
      <c r="J639" s="182"/>
      <c r="K639" s="182"/>
      <c r="L639" s="182"/>
      <c r="M639" s="182"/>
      <c r="N639" s="182"/>
      <c r="O639" s="182"/>
      <c r="P639" s="182"/>
      <c r="Q639" s="182"/>
      <c r="R639" s="182"/>
      <c r="S639" s="182"/>
      <c r="T639" s="182"/>
      <c r="U639" s="182"/>
      <c r="V639" s="182"/>
      <c r="W639" s="182"/>
      <c r="X639" s="182"/>
      <c r="Y639" s="182"/>
      <c r="Z639" s="182"/>
      <c r="AA639" s="182"/>
      <c r="AB639" s="182"/>
      <c r="AC639" s="182"/>
      <c r="AD639" s="182"/>
      <c r="AE639" s="182"/>
      <c r="AF639" s="182"/>
      <c r="AG639" s="182"/>
      <c r="AH639" s="182"/>
      <c r="AI639" s="182"/>
      <c r="AJ639" s="182"/>
      <c r="AK639" s="182"/>
      <c r="AL639" s="182"/>
      <c r="AM639" s="182"/>
      <c r="AN639" s="182"/>
      <c r="AO639" s="182"/>
      <c r="AP639" s="182"/>
      <c r="AQ639" s="182"/>
      <c r="AR639" s="182"/>
      <c r="AS639" s="182"/>
      <c r="AT639" s="182"/>
      <c r="AU639" s="183">
        <f t="shared" si="13"/>
        <v>0</v>
      </c>
    </row>
    <row r="640" spans="1:47" ht="17">
      <c r="A640" s="257"/>
      <c r="B640" s="249" t="str">
        <f>'Operating Cost Categories'!A9</f>
        <v>Consultants/Contracts</v>
      </c>
      <c r="C640" s="250">
        <f>'Operating Cost Summary'!B597</f>
        <v>0</v>
      </c>
      <c r="D640" s="250">
        <f>'Operating Cost Summary'!C597</f>
        <v>0</v>
      </c>
      <c r="E640" s="250">
        <f>'Operating Cost Summary'!D597</f>
        <v>0</v>
      </c>
      <c r="F640" s="184" t="s">
        <v>122</v>
      </c>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3">
        <f t="shared" si="13"/>
        <v>0</v>
      </c>
    </row>
    <row r="641" spans="1:47" ht="17">
      <c r="A641" s="257"/>
      <c r="B641" s="249"/>
      <c r="C641" s="251"/>
      <c r="D641" s="251"/>
      <c r="E641" s="251"/>
      <c r="F641" s="181" t="s">
        <v>123</v>
      </c>
      <c r="G641" s="182"/>
      <c r="H641" s="182"/>
      <c r="I641" s="182"/>
      <c r="J641" s="182"/>
      <c r="K641" s="182"/>
      <c r="L641" s="182"/>
      <c r="M641" s="182"/>
      <c r="N641" s="182"/>
      <c r="O641" s="182"/>
      <c r="P641" s="182"/>
      <c r="Q641" s="182"/>
      <c r="R641" s="182"/>
      <c r="S641" s="182"/>
      <c r="T641" s="182"/>
      <c r="U641" s="182"/>
      <c r="V641" s="182"/>
      <c r="W641" s="182"/>
      <c r="X641" s="182"/>
      <c r="Y641" s="182"/>
      <c r="Z641" s="182"/>
      <c r="AA641" s="182"/>
      <c r="AB641" s="182"/>
      <c r="AC641" s="182"/>
      <c r="AD641" s="182"/>
      <c r="AE641" s="182"/>
      <c r="AF641" s="182"/>
      <c r="AG641" s="182"/>
      <c r="AH641" s="182"/>
      <c r="AI641" s="182"/>
      <c r="AJ641" s="182"/>
      <c r="AK641" s="182"/>
      <c r="AL641" s="182"/>
      <c r="AM641" s="182"/>
      <c r="AN641" s="182"/>
      <c r="AO641" s="182"/>
      <c r="AP641" s="182"/>
      <c r="AQ641" s="182"/>
      <c r="AR641" s="182"/>
      <c r="AS641" s="182"/>
      <c r="AT641" s="182"/>
      <c r="AU641" s="183">
        <f t="shared" si="13"/>
        <v>0</v>
      </c>
    </row>
    <row r="642" spans="1:47" ht="17">
      <c r="A642" s="257"/>
      <c r="B642" s="249"/>
      <c r="C642" s="252"/>
      <c r="D642" s="252"/>
      <c r="E642" s="252"/>
      <c r="F642" s="184" t="s">
        <v>124</v>
      </c>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3">
        <f t="shared" si="13"/>
        <v>0</v>
      </c>
    </row>
    <row r="643" spans="1:47" ht="17">
      <c r="A643" s="257"/>
      <c r="B643" s="249" t="str">
        <f>'Operating Cost Categories'!A10</f>
        <v>A</v>
      </c>
      <c r="C643" s="250">
        <f>'Operating Cost Summary'!B598</f>
        <v>0</v>
      </c>
      <c r="D643" s="250">
        <f>'Operating Cost Summary'!C598</f>
        <v>0</v>
      </c>
      <c r="E643" s="250">
        <f>'Operating Cost Summary'!D598</f>
        <v>0</v>
      </c>
      <c r="F643" s="181" t="s">
        <v>122</v>
      </c>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3">
        <f t="shared" si="13"/>
        <v>0</v>
      </c>
    </row>
    <row r="644" spans="1:47" ht="17">
      <c r="A644" s="257"/>
      <c r="B644" s="249"/>
      <c r="C644" s="251"/>
      <c r="D644" s="251"/>
      <c r="E644" s="251"/>
      <c r="F644" s="184" t="s">
        <v>123</v>
      </c>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3">
        <f t="shared" si="13"/>
        <v>0</v>
      </c>
    </row>
    <row r="645" spans="1:47" ht="17">
      <c r="A645" s="257"/>
      <c r="B645" s="249"/>
      <c r="C645" s="252"/>
      <c r="D645" s="252"/>
      <c r="E645" s="252"/>
      <c r="F645" s="181" t="s">
        <v>124</v>
      </c>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3">
        <f t="shared" si="13"/>
        <v>0</v>
      </c>
    </row>
    <row r="646" spans="1:47" ht="17">
      <c r="A646" s="257"/>
      <c r="B646" s="249" t="str">
        <f>'Operating Cost Categories'!A11</f>
        <v>B</v>
      </c>
      <c r="C646" s="250">
        <f>'Operating Cost Summary'!B599</f>
        <v>0</v>
      </c>
      <c r="D646" s="250">
        <f>'Operating Cost Summary'!C599</f>
        <v>0</v>
      </c>
      <c r="E646" s="250">
        <f>'Operating Cost Summary'!D599</f>
        <v>0</v>
      </c>
      <c r="F646" s="184" t="s">
        <v>122</v>
      </c>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3">
        <f t="shared" si="13"/>
        <v>0</v>
      </c>
    </row>
    <row r="647" spans="1:47" ht="17">
      <c r="A647" s="257"/>
      <c r="B647" s="249"/>
      <c r="C647" s="251"/>
      <c r="D647" s="251"/>
      <c r="E647" s="251"/>
      <c r="F647" s="181" t="s">
        <v>123</v>
      </c>
      <c r="G647" s="182"/>
      <c r="H647" s="182"/>
      <c r="I647" s="182"/>
      <c r="J647" s="182"/>
      <c r="K647" s="182"/>
      <c r="L647" s="182"/>
      <c r="M647" s="182"/>
      <c r="N647" s="182"/>
      <c r="O647" s="182"/>
      <c r="P647" s="182"/>
      <c r="Q647" s="182"/>
      <c r="R647" s="182"/>
      <c r="S647" s="182"/>
      <c r="T647" s="182"/>
      <c r="U647" s="182"/>
      <c r="V647" s="182"/>
      <c r="W647" s="182"/>
      <c r="X647" s="182"/>
      <c r="Y647" s="182"/>
      <c r="Z647" s="182"/>
      <c r="AA647" s="182"/>
      <c r="AB647" s="182"/>
      <c r="AC647" s="182"/>
      <c r="AD647" s="182"/>
      <c r="AE647" s="182"/>
      <c r="AF647" s="182"/>
      <c r="AG647" s="182"/>
      <c r="AH647" s="182"/>
      <c r="AI647" s="182"/>
      <c r="AJ647" s="182"/>
      <c r="AK647" s="182"/>
      <c r="AL647" s="182"/>
      <c r="AM647" s="182"/>
      <c r="AN647" s="182"/>
      <c r="AO647" s="182"/>
      <c r="AP647" s="182"/>
      <c r="AQ647" s="182"/>
      <c r="AR647" s="182"/>
      <c r="AS647" s="182"/>
      <c r="AT647" s="182"/>
      <c r="AU647" s="183">
        <f t="shared" si="13"/>
        <v>0</v>
      </c>
    </row>
    <row r="648" spans="1:47" ht="17">
      <c r="A648" s="257"/>
      <c r="B648" s="249"/>
      <c r="C648" s="252"/>
      <c r="D648" s="252"/>
      <c r="E648" s="252"/>
      <c r="F648" s="184" t="s">
        <v>124</v>
      </c>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3">
        <f t="shared" si="13"/>
        <v>0</v>
      </c>
    </row>
    <row r="649" spans="1:47" ht="17">
      <c r="A649" s="257"/>
      <c r="B649" s="249" t="str">
        <f>'Operating Cost Categories'!A12</f>
        <v>C</v>
      </c>
      <c r="C649" s="250">
        <f>'Operating Cost Summary'!B600</f>
        <v>0</v>
      </c>
      <c r="D649" s="250">
        <f>'Operating Cost Summary'!C600</f>
        <v>0</v>
      </c>
      <c r="E649" s="250">
        <f>'Operating Cost Summary'!D600</f>
        <v>0</v>
      </c>
      <c r="F649" s="181" t="s">
        <v>122</v>
      </c>
      <c r="G649" s="182"/>
      <c r="H649" s="182"/>
      <c r="I649" s="182"/>
      <c r="J649" s="182"/>
      <c r="K649" s="182"/>
      <c r="L649" s="182"/>
      <c r="M649" s="182"/>
      <c r="N649" s="182"/>
      <c r="O649" s="182"/>
      <c r="P649" s="182"/>
      <c r="Q649" s="182"/>
      <c r="R649" s="182"/>
      <c r="S649" s="182"/>
      <c r="T649" s="182"/>
      <c r="U649" s="182"/>
      <c r="V649" s="182"/>
      <c r="W649" s="182"/>
      <c r="X649" s="182"/>
      <c r="Y649" s="182"/>
      <c r="Z649" s="182"/>
      <c r="AA649" s="182"/>
      <c r="AB649" s="182"/>
      <c r="AC649" s="182"/>
      <c r="AD649" s="182"/>
      <c r="AE649" s="182"/>
      <c r="AF649" s="182"/>
      <c r="AG649" s="182"/>
      <c r="AH649" s="182"/>
      <c r="AI649" s="182"/>
      <c r="AJ649" s="182"/>
      <c r="AK649" s="182"/>
      <c r="AL649" s="182"/>
      <c r="AM649" s="182"/>
      <c r="AN649" s="182"/>
      <c r="AO649" s="182"/>
      <c r="AP649" s="182"/>
      <c r="AQ649" s="182"/>
      <c r="AR649" s="182"/>
      <c r="AS649" s="182"/>
      <c r="AT649" s="182"/>
      <c r="AU649" s="183">
        <f t="shared" si="13"/>
        <v>0</v>
      </c>
    </row>
    <row r="650" spans="1:47" ht="17">
      <c r="A650" s="257"/>
      <c r="B650" s="249"/>
      <c r="C650" s="251"/>
      <c r="D650" s="251"/>
      <c r="E650" s="251"/>
      <c r="F650" s="184" t="s">
        <v>123</v>
      </c>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3">
        <f t="shared" si="13"/>
        <v>0</v>
      </c>
    </row>
    <row r="651" spans="1:47" ht="17">
      <c r="A651" s="257"/>
      <c r="B651" s="249"/>
      <c r="C651" s="252"/>
      <c r="D651" s="252"/>
      <c r="E651" s="252"/>
      <c r="F651" s="181" t="s">
        <v>124</v>
      </c>
      <c r="G651" s="182"/>
      <c r="H651" s="182"/>
      <c r="I651" s="182"/>
      <c r="J651" s="182"/>
      <c r="K651" s="182"/>
      <c r="L651" s="182"/>
      <c r="M651" s="182"/>
      <c r="N651" s="182"/>
      <c r="O651" s="182"/>
      <c r="P651" s="182"/>
      <c r="Q651" s="182"/>
      <c r="R651" s="182"/>
      <c r="S651" s="182"/>
      <c r="T651" s="182"/>
      <c r="U651" s="182"/>
      <c r="V651" s="182"/>
      <c r="W651" s="182"/>
      <c r="X651" s="182"/>
      <c r="Y651" s="182"/>
      <c r="Z651" s="182"/>
      <c r="AA651" s="182"/>
      <c r="AB651" s="182"/>
      <c r="AC651" s="182"/>
      <c r="AD651" s="182"/>
      <c r="AE651" s="182"/>
      <c r="AF651" s="182"/>
      <c r="AG651" s="182"/>
      <c r="AH651" s="182"/>
      <c r="AI651" s="182"/>
      <c r="AJ651" s="182"/>
      <c r="AK651" s="182"/>
      <c r="AL651" s="182"/>
      <c r="AM651" s="182"/>
      <c r="AN651" s="182"/>
      <c r="AO651" s="182"/>
      <c r="AP651" s="182"/>
      <c r="AQ651" s="182"/>
      <c r="AR651" s="182"/>
      <c r="AS651" s="182"/>
      <c r="AT651" s="182"/>
      <c r="AU651" s="183">
        <f t="shared" si="13"/>
        <v>0</v>
      </c>
    </row>
    <row r="652" spans="1:47" ht="17">
      <c r="A652" s="257"/>
      <c r="B652" s="249" t="str">
        <f>'Operating Cost Categories'!A13</f>
        <v>D</v>
      </c>
      <c r="C652" s="250">
        <f>'Operating Cost Summary'!B601</f>
        <v>0</v>
      </c>
      <c r="D652" s="250">
        <f>'Operating Cost Summary'!C601</f>
        <v>0</v>
      </c>
      <c r="E652" s="250">
        <f>'Operating Cost Summary'!D601</f>
        <v>0</v>
      </c>
      <c r="F652" s="184" t="s">
        <v>122</v>
      </c>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3">
        <f t="shared" si="13"/>
        <v>0</v>
      </c>
    </row>
    <row r="653" spans="1:47" ht="17">
      <c r="A653" s="257"/>
      <c r="B653" s="249"/>
      <c r="C653" s="251"/>
      <c r="D653" s="251"/>
      <c r="E653" s="251"/>
      <c r="F653" s="181" t="s">
        <v>123</v>
      </c>
      <c r="G653" s="182"/>
      <c r="H653" s="182"/>
      <c r="I653" s="182"/>
      <c r="J653" s="182"/>
      <c r="K653" s="182"/>
      <c r="L653" s="182"/>
      <c r="M653" s="182"/>
      <c r="N653" s="182"/>
      <c r="O653" s="182"/>
      <c r="P653" s="182"/>
      <c r="Q653" s="182"/>
      <c r="R653" s="182"/>
      <c r="S653" s="182"/>
      <c r="T653" s="182"/>
      <c r="U653" s="182"/>
      <c r="V653" s="182"/>
      <c r="W653" s="182"/>
      <c r="X653" s="182"/>
      <c r="Y653" s="182"/>
      <c r="Z653" s="182"/>
      <c r="AA653" s="182"/>
      <c r="AB653" s="182"/>
      <c r="AC653" s="182"/>
      <c r="AD653" s="182"/>
      <c r="AE653" s="182"/>
      <c r="AF653" s="182"/>
      <c r="AG653" s="182"/>
      <c r="AH653" s="182"/>
      <c r="AI653" s="182"/>
      <c r="AJ653" s="182"/>
      <c r="AK653" s="182"/>
      <c r="AL653" s="182"/>
      <c r="AM653" s="182"/>
      <c r="AN653" s="182"/>
      <c r="AO653" s="182"/>
      <c r="AP653" s="182"/>
      <c r="AQ653" s="182"/>
      <c r="AR653" s="182"/>
      <c r="AS653" s="182"/>
      <c r="AT653" s="182"/>
      <c r="AU653" s="183">
        <f t="shared" si="13"/>
        <v>0</v>
      </c>
    </row>
    <row r="654" spans="1:47" ht="17">
      <c r="A654" s="257"/>
      <c r="B654" s="249"/>
      <c r="C654" s="252"/>
      <c r="D654" s="252"/>
      <c r="E654" s="252"/>
      <c r="F654" s="184" t="s">
        <v>124</v>
      </c>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3">
        <f t="shared" si="13"/>
        <v>0</v>
      </c>
    </row>
    <row r="655" spans="1:47" ht="17">
      <c r="A655" s="257"/>
      <c r="B655" s="249" t="str">
        <f>'Operating Cost Categories'!A14</f>
        <v>E</v>
      </c>
      <c r="C655" s="250">
        <f>'Operating Cost Summary'!B602</f>
        <v>0</v>
      </c>
      <c r="D655" s="250">
        <f>'Operating Cost Summary'!C602</f>
        <v>0</v>
      </c>
      <c r="E655" s="250">
        <f>'Operating Cost Summary'!D602</f>
        <v>0</v>
      </c>
      <c r="F655" s="181" t="s">
        <v>122</v>
      </c>
      <c r="G655" s="182"/>
      <c r="H655" s="182"/>
      <c r="I655" s="182"/>
      <c r="J655" s="182"/>
      <c r="K655" s="182"/>
      <c r="L655" s="182"/>
      <c r="M655" s="182"/>
      <c r="N655" s="182"/>
      <c r="O655" s="182"/>
      <c r="P655" s="182"/>
      <c r="Q655" s="182"/>
      <c r="R655" s="182"/>
      <c r="S655" s="182"/>
      <c r="T655" s="182"/>
      <c r="U655" s="182"/>
      <c r="V655" s="182"/>
      <c r="W655" s="182"/>
      <c r="X655" s="182"/>
      <c r="Y655" s="182"/>
      <c r="Z655" s="182"/>
      <c r="AA655" s="182"/>
      <c r="AB655" s="182"/>
      <c r="AC655" s="182"/>
      <c r="AD655" s="182"/>
      <c r="AE655" s="182"/>
      <c r="AF655" s="182"/>
      <c r="AG655" s="182"/>
      <c r="AH655" s="182"/>
      <c r="AI655" s="182"/>
      <c r="AJ655" s="182"/>
      <c r="AK655" s="182"/>
      <c r="AL655" s="182"/>
      <c r="AM655" s="182"/>
      <c r="AN655" s="182"/>
      <c r="AO655" s="182"/>
      <c r="AP655" s="182"/>
      <c r="AQ655" s="182"/>
      <c r="AR655" s="182"/>
      <c r="AS655" s="182"/>
      <c r="AT655" s="182"/>
      <c r="AU655" s="183">
        <f t="shared" si="13"/>
        <v>0</v>
      </c>
    </row>
    <row r="656" spans="1:47" ht="17">
      <c r="A656" s="257"/>
      <c r="B656" s="249"/>
      <c r="C656" s="251"/>
      <c r="D656" s="251"/>
      <c r="E656" s="251"/>
      <c r="F656" s="184" t="s">
        <v>123</v>
      </c>
      <c r="G656" s="186"/>
      <c r="H656" s="186"/>
      <c r="I656" s="186"/>
      <c r="J656" s="186"/>
      <c r="K656" s="186"/>
      <c r="L656" s="186"/>
      <c r="M656" s="186"/>
      <c r="N656" s="186"/>
      <c r="O656" s="186"/>
      <c r="P656" s="186"/>
      <c r="Q656" s="186"/>
      <c r="R656" s="186"/>
      <c r="S656" s="186"/>
      <c r="T656" s="186"/>
      <c r="U656" s="186"/>
      <c r="V656" s="186"/>
      <c r="W656" s="186"/>
      <c r="X656" s="186"/>
      <c r="Y656" s="186"/>
      <c r="Z656" s="186"/>
      <c r="AA656" s="186"/>
      <c r="AB656" s="186"/>
      <c r="AC656" s="186"/>
      <c r="AD656" s="186"/>
      <c r="AE656" s="186"/>
      <c r="AF656" s="186"/>
      <c r="AG656" s="186"/>
      <c r="AH656" s="186"/>
      <c r="AI656" s="186"/>
      <c r="AJ656" s="186"/>
      <c r="AK656" s="186"/>
      <c r="AL656" s="186"/>
      <c r="AM656" s="186"/>
      <c r="AN656" s="186"/>
      <c r="AO656" s="186"/>
      <c r="AP656" s="186"/>
      <c r="AQ656" s="186"/>
      <c r="AR656" s="186"/>
      <c r="AS656" s="186"/>
      <c r="AT656" s="186"/>
      <c r="AU656" s="183">
        <f t="shared" si="13"/>
        <v>0</v>
      </c>
    </row>
    <row r="657" spans="1:47" ht="17">
      <c r="A657" s="257"/>
      <c r="B657" s="249"/>
      <c r="C657" s="252"/>
      <c r="D657" s="252"/>
      <c r="E657" s="252"/>
      <c r="F657" s="181" t="s">
        <v>124</v>
      </c>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3">
        <f t="shared" si="13"/>
        <v>0</v>
      </c>
    </row>
    <row r="659" spans="1:47" ht="19">
      <c r="A659" s="261" t="s">
        <v>132</v>
      </c>
      <c r="B659" s="263" t="s">
        <v>120</v>
      </c>
      <c r="C659" s="264" t="s">
        <v>27</v>
      </c>
      <c r="D659" s="264" t="s">
        <v>28</v>
      </c>
      <c r="E659" s="264" t="s">
        <v>29</v>
      </c>
      <c r="F659" s="253" t="s">
        <v>26</v>
      </c>
      <c r="G659" s="254" t="s">
        <v>2</v>
      </c>
      <c r="H659" s="255"/>
      <c r="I659" s="255"/>
      <c r="J659" s="255"/>
      <c r="K659" s="255"/>
      <c r="L659" s="255"/>
      <c r="M659" s="255"/>
      <c r="N659" s="255"/>
      <c r="O659" s="255"/>
      <c r="P659" s="255"/>
      <c r="Q659" s="255"/>
      <c r="R659" s="255"/>
      <c r="S659" s="255"/>
      <c r="T659" s="255"/>
      <c r="U659" s="255"/>
      <c r="V659" s="255"/>
      <c r="W659" s="255"/>
      <c r="X659" s="255"/>
      <c r="Y659" s="255"/>
      <c r="Z659" s="255"/>
      <c r="AA659" s="255"/>
      <c r="AB659" s="255"/>
      <c r="AC659" s="255"/>
      <c r="AD659" s="255"/>
      <c r="AE659" s="255"/>
      <c r="AF659" s="255"/>
      <c r="AG659" s="255"/>
      <c r="AH659" s="255"/>
      <c r="AI659" s="255"/>
      <c r="AJ659" s="255"/>
      <c r="AK659" s="255"/>
      <c r="AL659" s="255"/>
      <c r="AM659" s="255"/>
      <c r="AN659" s="255"/>
      <c r="AO659" s="255"/>
      <c r="AP659" s="255"/>
      <c r="AQ659" s="255"/>
      <c r="AR659" s="255"/>
      <c r="AS659" s="255"/>
      <c r="AT659" s="255"/>
      <c r="AU659" s="256" t="s">
        <v>0</v>
      </c>
    </row>
    <row r="660" spans="1:47" ht="18">
      <c r="A660" s="262"/>
      <c r="B660" s="263"/>
      <c r="C660" s="265"/>
      <c r="D660" s="265"/>
      <c r="E660" s="265"/>
      <c r="F660" s="253"/>
      <c r="G660" s="180" t="str">
        <f>'Initiative Basics'!C3</f>
        <v>A</v>
      </c>
      <c r="H660" s="180" t="str">
        <f>'Initiative Basics'!C4</f>
        <v>B</v>
      </c>
      <c r="I660" s="180" t="str">
        <f>'Initiative Basics'!C5</f>
        <v>C</v>
      </c>
      <c r="J660" s="180" t="str">
        <f>'Initiative Basics'!C6</f>
        <v>D</v>
      </c>
      <c r="K660" s="180" t="str">
        <f>'Initiative Basics'!C7</f>
        <v>E</v>
      </c>
      <c r="L660" s="180" t="str">
        <f>'Initiative Basics'!C8</f>
        <v>F</v>
      </c>
      <c r="M660" s="180" t="str">
        <f>'Initiative Basics'!C9</f>
        <v>G</v>
      </c>
      <c r="N660" s="180" t="str">
        <f>'Initiative Basics'!C10</f>
        <v>H</v>
      </c>
      <c r="O660" s="180" t="str">
        <f>'Initiative Basics'!C11</f>
        <v>I</v>
      </c>
      <c r="P660" s="180" t="str">
        <f>'Initiative Basics'!C12</f>
        <v>J</v>
      </c>
      <c r="Q660" s="180" t="str">
        <f>'Initiative Basics'!C13</f>
        <v>K</v>
      </c>
      <c r="R660" s="180" t="str">
        <f>'Initiative Basics'!C14</f>
        <v>L</v>
      </c>
      <c r="S660" s="180" t="str">
        <f>'Initiative Basics'!C15</f>
        <v>M</v>
      </c>
      <c r="T660" s="180" t="str">
        <f>'Initiative Basics'!C16</f>
        <v>N</v>
      </c>
      <c r="U660" s="180" t="str">
        <f>'Initiative Basics'!C17</f>
        <v>O</v>
      </c>
      <c r="V660" s="180" t="str">
        <f>'Initiative Basics'!C18</f>
        <v>P</v>
      </c>
      <c r="W660" s="180" t="str">
        <f>'Initiative Basics'!C19</f>
        <v>Q</v>
      </c>
      <c r="X660" s="180" t="str">
        <f>'Initiative Basics'!C20</f>
        <v>R</v>
      </c>
      <c r="Y660" s="180" t="str">
        <f>'Initiative Basics'!C21</f>
        <v>S</v>
      </c>
      <c r="Z660" s="180" t="str">
        <f>'Initiative Basics'!C22</f>
        <v>T</v>
      </c>
      <c r="AA660" s="180" t="str">
        <f>'Initiative Basics'!C23</f>
        <v>U</v>
      </c>
      <c r="AB660" s="180" t="str">
        <f>'Initiative Basics'!C24</f>
        <v>V</v>
      </c>
      <c r="AC660" s="180" t="str">
        <f>'Initiative Basics'!C25</f>
        <v>W</v>
      </c>
      <c r="AD660" s="180" t="str">
        <f>'Initiative Basics'!C26</f>
        <v>X</v>
      </c>
      <c r="AE660" s="180" t="str">
        <f>'Initiative Basics'!C27</f>
        <v>Y</v>
      </c>
      <c r="AF660" s="180" t="str">
        <f>'Initiative Basics'!C28</f>
        <v>Z</v>
      </c>
      <c r="AG660" s="180">
        <f>'Initiative Basics'!C29</f>
        <v>0</v>
      </c>
      <c r="AH660" s="180">
        <f>'Initiative Basics'!C30</f>
        <v>0</v>
      </c>
      <c r="AI660" s="180">
        <f>'Initiative Basics'!C31</f>
        <v>0</v>
      </c>
      <c r="AJ660" s="180">
        <f>'Initiative Basics'!C32</f>
        <v>0</v>
      </c>
      <c r="AK660" s="180">
        <f>'Initiative Basics'!C33</f>
        <v>0</v>
      </c>
      <c r="AL660" s="180">
        <f>'Initiative Basics'!C34</f>
        <v>0</v>
      </c>
      <c r="AM660" s="180">
        <f>'Initiative Basics'!C35</f>
        <v>0</v>
      </c>
      <c r="AN660" s="180">
        <f>'Initiative Basics'!C36</f>
        <v>0</v>
      </c>
      <c r="AO660" s="180">
        <f>'Initiative Basics'!C37</f>
        <v>0</v>
      </c>
      <c r="AP660" s="180">
        <f>'Initiative Basics'!C38</f>
        <v>0</v>
      </c>
      <c r="AQ660" s="180">
        <f>'Initiative Basics'!C39</f>
        <v>0</v>
      </c>
      <c r="AR660" s="180">
        <f>'Initiative Basics'!C40</f>
        <v>0</v>
      </c>
      <c r="AS660" s="180">
        <f>'Initiative Basics'!C41</f>
        <v>0</v>
      </c>
      <c r="AT660" s="180">
        <f>'Initiative Basics'!C42</f>
        <v>0</v>
      </c>
      <c r="AU660" s="256"/>
    </row>
    <row r="661" spans="1:47" ht="17">
      <c r="A661" s="257" t="str">
        <f>'Initiative Basics'!A18</f>
        <v>P</v>
      </c>
      <c r="B661" s="258" t="str">
        <f>'Operating Cost Categories'!A2</f>
        <v>Staff</v>
      </c>
      <c r="C661" s="250">
        <f>'Operating Cost Summary'!B632</f>
        <v>0</v>
      </c>
      <c r="D661" s="250">
        <f>'Operating Cost Summary'!C632</f>
        <v>0</v>
      </c>
      <c r="E661" s="250">
        <f>'Operating Cost Summary'!D632</f>
        <v>0</v>
      </c>
      <c r="F661" s="181" t="s">
        <v>122</v>
      </c>
      <c r="G661" s="182"/>
      <c r="H661" s="182"/>
      <c r="I661" s="182"/>
      <c r="J661" s="182"/>
      <c r="K661" s="182"/>
      <c r="L661" s="182"/>
      <c r="M661" s="182"/>
      <c r="N661" s="182"/>
      <c r="O661" s="182"/>
      <c r="P661" s="182"/>
      <c r="Q661" s="182"/>
      <c r="R661" s="182"/>
      <c r="S661" s="182"/>
      <c r="T661" s="182"/>
      <c r="U661" s="182"/>
      <c r="V661" s="182"/>
      <c r="W661" s="182"/>
      <c r="X661" s="182"/>
      <c r="Y661" s="182"/>
      <c r="Z661" s="182"/>
      <c r="AA661" s="182"/>
      <c r="AB661" s="182"/>
      <c r="AC661" s="182"/>
      <c r="AD661" s="182"/>
      <c r="AE661" s="182"/>
      <c r="AF661" s="182"/>
      <c r="AG661" s="182"/>
      <c r="AH661" s="182"/>
      <c r="AI661" s="182"/>
      <c r="AJ661" s="182"/>
      <c r="AK661" s="182"/>
      <c r="AL661" s="182"/>
      <c r="AM661" s="182"/>
      <c r="AN661" s="182"/>
      <c r="AO661" s="182"/>
      <c r="AP661" s="182"/>
      <c r="AQ661" s="182"/>
      <c r="AR661" s="182"/>
      <c r="AS661" s="182"/>
      <c r="AT661" s="182"/>
      <c r="AU661" s="183">
        <f>SUM(G661:AT661)</f>
        <v>0</v>
      </c>
    </row>
    <row r="662" spans="1:47" ht="17">
      <c r="A662" s="257"/>
      <c r="B662" s="259"/>
      <c r="C662" s="251"/>
      <c r="D662" s="251"/>
      <c r="E662" s="251"/>
      <c r="F662" s="184" t="s">
        <v>123</v>
      </c>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3">
        <f t="shared" ref="AU662:AU699" si="14">SUM(G662:AT662)</f>
        <v>0</v>
      </c>
    </row>
    <row r="663" spans="1:47" ht="17">
      <c r="A663" s="257"/>
      <c r="B663" s="260"/>
      <c r="C663" s="252"/>
      <c r="D663" s="252"/>
      <c r="E663" s="252"/>
      <c r="F663" s="181" t="s">
        <v>124</v>
      </c>
      <c r="G663" s="182"/>
      <c r="H663" s="182"/>
      <c r="I663" s="182"/>
      <c r="J663" s="182"/>
      <c r="K663" s="182"/>
      <c r="L663" s="182"/>
      <c r="M663" s="182"/>
      <c r="N663" s="182"/>
      <c r="O663" s="182"/>
      <c r="P663" s="182"/>
      <c r="Q663" s="182"/>
      <c r="R663" s="182"/>
      <c r="S663" s="182"/>
      <c r="T663" s="182"/>
      <c r="U663" s="182"/>
      <c r="V663" s="182"/>
      <c r="W663" s="182"/>
      <c r="X663" s="182"/>
      <c r="Y663" s="182"/>
      <c r="Z663" s="182"/>
      <c r="AA663" s="182"/>
      <c r="AB663" s="182"/>
      <c r="AC663" s="182"/>
      <c r="AD663" s="182"/>
      <c r="AE663" s="182"/>
      <c r="AF663" s="182"/>
      <c r="AG663" s="182"/>
      <c r="AH663" s="182"/>
      <c r="AI663" s="182"/>
      <c r="AJ663" s="182"/>
      <c r="AK663" s="182"/>
      <c r="AL663" s="182"/>
      <c r="AM663" s="182"/>
      <c r="AN663" s="182"/>
      <c r="AO663" s="182"/>
      <c r="AP663" s="182"/>
      <c r="AQ663" s="182"/>
      <c r="AR663" s="182"/>
      <c r="AS663" s="182"/>
      <c r="AT663" s="182"/>
      <c r="AU663" s="183">
        <f t="shared" si="14"/>
        <v>0</v>
      </c>
    </row>
    <row r="664" spans="1:47" ht="17">
      <c r="A664" s="257"/>
      <c r="B664" s="258" t="str">
        <f>'Operating Cost Categories'!A3</f>
        <v>Insurance</v>
      </c>
      <c r="C664" s="250">
        <f>'Operating Cost Summary'!B633</f>
        <v>0</v>
      </c>
      <c r="D664" s="250">
        <f>'Operating Cost Summary'!C633</f>
        <v>0</v>
      </c>
      <c r="E664" s="250">
        <f>'Operating Cost Summary'!D633</f>
        <v>0</v>
      </c>
      <c r="F664" s="184" t="s">
        <v>122</v>
      </c>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3">
        <f t="shared" si="14"/>
        <v>0</v>
      </c>
    </row>
    <row r="665" spans="1:47" ht="17">
      <c r="A665" s="257"/>
      <c r="B665" s="259"/>
      <c r="C665" s="251"/>
      <c r="D665" s="251"/>
      <c r="E665" s="251"/>
      <c r="F665" s="181" t="s">
        <v>123</v>
      </c>
      <c r="G665" s="182"/>
      <c r="H665" s="182"/>
      <c r="I665" s="182"/>
      <c r="J665" s="182"/>
      <c r="K665" s="182"/>
      <c r="L665" s="182"/>
      <c r="M665" s="182"/>
      <c r="N665" s="182"/>
      <c r="O665" s="182"/>
      <c r="P665" s="182"/>
      <c r="Q665" s="182"/>
      <c r="R665" s="182"/>
      <c r="S665" s="182"/>
      <c r="T665" s="182"/>
      <c r="U665" s="182"/>
      <c r="V665" s="182"/>
      <c r="W665" s="182"/>
      <c r="X665" s="182"/>
      <c r="Y665" s="182"/>
      <c r="Z665" s="182"/>
      <c r="AA665" s="182"/>
      <c r="AB665" s="182"/>
      <c r="AC665" s="182"/>
      <c r="AD665" s="182"/>
      <c r="AE665" s="182"/>
      <c r="AF665" s="182"/>
      <c r="AG665" s="182"/>
      <c r="AH665" s="182"/>
      <c r="AI665" s="182"/>
      <c r="AJ665" s="182"/>
      <c r="AK665" s="182"/>
      <c r="AL665" s="182"/>
      <c r="AM665" s="182"/>
      <c r="AN665" s="182"/>
      <c r="AO665" s="182"/>
      <c r="AP665" s="182"/>
      <c r="AQ665" s="182"/>
      <c r="AR665" s="182"/>
      <c r="AS665" s="182"/>
      <c r="AT665" s="182"/>
      <c r="AU665" s="183">
        <f t="shared" si="14"/>
        <v>0</v>
      </c>
    </row>
    <row r="666" spans="1:47" ht="17">
      <c r="A666" s="257"/>
      <c r="B666" s="260"/>
      <c r="C666" s="252"/>
      <c r="D666" s="252"/>
      <c r="E666" s="252"/>
      <c r="F666" s="184" t="s">
        <v>124</v>
      </c>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3">
        <f t="shared" si="14"/>
        <v>0</v>
      </c>
    </row>
    <row r="667" spans="1:47" ht="17">
      <c r="A667" s="257"/>
      <c r="B667" s="249" t="str">
        <f>'Operating Cost Categories'!A4</f>
        <v>Rent</v>
      </c>
      <c r="C667" s="250">
        <f>'Operating Cost Summary'!B634</f>
        <v>0</v>
      </c>
      <c r="D667" s="250" t="str">
        <f>'Operating Cost Summary'!C634</f>
        <v>1+SUMIF('Intervention Operating Budget'!A3:F679,'Operating Cost Rollups'!A2,'Intervention Operating Budget'!C:3)</v>
      </c>
      <c r="E667" s="250">
        <f>'Operating Cost Summary'!D634</f>
        <v>0</v>
      </c>
      <c r="F667" s="181" t="s">
        <v>122</v>
      </c>
      <c r="G667" s="182"/>
      <c r="H667" s="182"/>
      <c r="I667" s="182"/>
      <c r="J667" s="182"/>
      <c r="K667" s="182"/>
      <c r="L667" s="182"/>
      <c r="M667" s="182"/>
      <c r="N667" s="182"/>
      <c r="O667" s="182"/>
      <c r="P667" s="182"/>
      <c r="Q667" s="182"/>
      <c r="R667" s="182"/>
      <c r="S667" s="182"/>
      <c r="T667" s="182"/>
      <c r="U667" s="182"/>
      <c r="V667" s="182"/>
      <c r="W667" s="182"/>
      <c r="X667" s="182"/>
      <c r="Y667" s="182"/>
      <c r="Z667" s="182"/>
      <c r="AA667" s="182"/>
      <c r="AB667" s="182"/>
      <c r="AC667" s="182"/>
      <c r="AD667" s="182"/>
      <c r="AE667" s="182"/>
      <c r="AF667" s="182"/>
      <c r="AG667" s="182"/>
      <c r="AH667" s="182"/>
      <c r="AI667" s="182"/>
      <c r="AJ667" s="182"/>
      <c r="AK667" s="182"/>
      <c r="AL667" s="182"/>
      <c r="AM667" s="182"/>
      <c r="AN667" s="182"/>
      <c r="AO667" s="182"/>
      <c r="AP667" s="182"/>
      <c r="AQ667" s="182"/>
      <c r="AR667" s="182"/>
      <c r="AS667" s="182"/>
      <c r="AT667" s="182"/>
      <c r="AU667" s="183">
        <f t="shared" si="14"/>
        <v>0</v>
      </c>
    </row>
    <row r="668" spans="1:47" ht="17">
      <c r="A668" s="257"/>
      <c r="B668" s="249"/>
      <c r="C668" s="251"/>
      <c r="D668" s="251"/>
      <c r="E668" s="251"/>
      <c r="F668" s="184" t="s">
        <v>123</v>
      </c>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3">
        <f t="shared" si="14"/>
        <v>0</v>
      </c>
    </row>
    <row r="669" spans="1:47" ht="17">
      <c r="A669" s="257"/>
      <c r="B669" s="249"/>
      <c r="C669" s="252"/>
      <c r="D669" s="252"/>
      <c r="E669" s="252"/>
      <c r="F669" s="181" t="s">
        <v>124</v>
      </c>
      <c r="G669" s="182"/>
      <c r="H669" s="182"/>
      <c r="I669" s="182"/>
      <c r="J669" s="182"/>
      <c r="K669" s="182"/>
      <c r="L669" s="182"/>
      <c r="M669" s="182"/>
      <c r="N669" s="182"/>
      <c r="O669" s="182"/>
      <c r="P669" s="182"/>
      <c r="Q669" s="182"/>
      <c r="R669" s="182"/>
      <c r="S669" s="182"/>
      <c r="T669" s="182"/>
      <c r="U669" s="182"/>
      <c r="V669" s="182"/>
      <c r="W669" s="182"/>
      <c r="X669" s="182"/>
      <c r="Y669" s="182"/>
      <c r="Z669" s="182"/>
      <c r="AA669" s="182"/>
      <c r="AB669" s="182"/>
      <c r="AC669" s="182"/>
      <c r="AD669" s="182"/>
      <c r="AE669" s="182"/>
      <c r="AF669" s="182"/>
      <c r="AG669" s="182"/>
      <c r="AH669" s="182"/>
      <c r="AI669" s="182"/>
      <c r="AJ669" s="182"/>
      <c r="AK669" s="182"/>
      <c r="AL669" s="182"/>
      <c r="AM669" s="182"/>
      <c r="AN669" s="182"/>
      <c r="AO669" s="182"/>
      <c r="AP669" s="182"/>
      <c r="AQ669" s="182"/>
      <c r="AR669" s="182"/>
      <c r="AS669" s="182"/>
      <c r="AT669" s="182"/>
      <c r="AU669" s="183">
        <f t="shared" si="14"/>
        <v>0</v>
      </c>
    </row>
    <row r="670" spans="1:47" ht="17">
      <c r="A670" s="257"/>
      <c r="B670" s="249" t="str">
        <f>'Operating Cost Categories'!A5</f>
        <v>Utilities</v>
      </c>
      <c r="C670" s="250">
        <f>'Operating Cost Summary'!B635</f>
        <v>0</v>
      </c>
      <c r="D670" s="250">
        <f>'Operating Cost Summary'!C635</f>
        <v>0</v>
      </c>
      <c r="E670" s="250">
        <f>'Operating Cost Summary'!D635</f>
        <v>0</v>
      </c>
      <c r="F670" s="184" t="s">
        <v>122</v>
      </c>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3">
        <f t="shared" si="14"/>
        <v>0</v>
      </c>
    </row>
    <row r="671" spans="1:47" ht="17">
      <c r="A671" s="257"/>
      <c r="B671" s="249"/>
      <c r="C671" s="251"/>
      <c r="D671" s="251"/>
      <c r="E671" s="251"/>
      <c r="F671" s="181" t="s">
        <v>123</v>
      </c>
      <c r="G671" s="182"/>
      <c r="H671" s="182"/>
      <c r="I671" s="182"/>
      <c r="J671" s="182"/>
      <c r="K671" s="182"/>
      <c r="L671" s="182"/>
      <c r="M671" s="182"/>
      <c r="N671" s="182"/>
      <c r="O671" s="182"/>
      <c r="P671" s="182"/>
      <c r="Q671" s="182"/>
      <c r="R671" s="182"/>
      <c r="S671" s="182"/>
      <c r="T671" s="182"/>
      <c r="U671" s="182"/>
      <c r="V671" s="182"/>
      <c r="W671" s="182"/>
      <c r="X671" s="182"/>
      <c r="Y671" s="182"/>
      <c r="Z671" s="182"/>
      <c r="AA671" s="182"/>
      <c r="AB671" s="182"/>
      <c r="AC671" s="182"/>
      <c r="AD671" s="182"/>
      <c r="AE671" s="182"/>
      <c r="AF671" s="182"/>
      <c r="AG671" s="182"/>
      <c r="AH671" s="182"/>
      <c r="AI671" s="182"/>
      <c r="AJ671" s="182"/>
      <c r="AK671" s="182"/>
      <c r="AL671" s="182"/>
      <c r="AM671" s="182"/>
      <c r="AN671" s="182"/>
      <c r="AO671" s="182"/>
      <c r="AP671" s="182"/>
      <c r="AQ671" s="182"/>
      <c r="AR671" s="182"/>
      <c r="AS671" s="182"/>
      <c r="AT671" s="182"/>
      <c r="AU671" s="183">
        <f t="shared" si="14"/>
        <v>0</v>
      </c>
    </row>
    <row r="672" spans="1:47" ht="17">
      <c r="A672" s="257"/>
      <c r="B672" s="249"/>
      <c r="C672" s="252"/>
      <c r="D672" s="252"/>
      <c r="E672" s="252"/>
      <c r="F672" s="184" t="s">
        <v>124</v>
      </c>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3">
        <f t="shared" si="14"/>
        <v>0</v>
      </c>
    </row>
    <row r="673" spans="1:47" ht="17">
      <c r="A673" s="257"/>
      <c r="B673" s="249" t="str">
        <f>'Operating Cost Categories'!A6</f>
        <v>Internet/Phones</v>
      </c>
      <c r="C673" s="250">
        <f>'Operating Cost Summary'!B636</f>
        <v>0</v>
      </c>
      <c r="D673" s="250">
        <f>'Operating Cost Summary'!C636</f>
        <v>0</v>
      </c>
      <c r="E673" s="250">
        <f>'Operating Cost Summary'!D636</f>
        <v>0</v>
      </c>
      <c r="F673" s="181" t="s">
        <v>122</v>
      </c>
      <c r="G673" s="182"/>
      <c r="H673" s="182"/>
      <c r="I673" s="182"/>
      <c r="J673" s="182"/>
      <c r="K673" s="182"/>
      <c r="L673" s="182"/>
      <c r="M673" s="182"/>
      <c r="N673" s="182"/>
      <c r="O673" s="182"/>
      <c r="P673" s="182"/>
      <c r="Q673" s="182"/>
      <c r="R673" s="182"/>
      <c r="S673" s="182"/>
      <c r="T673" s="182"/>
      <c r="U673" s="182"/>
      <c r="V673" s="182"/>
      <c r="W673" s="182"/>
      <c r="X673" s="182"/>
      <c r="Y673" s="182"/>
      <c r="Z673" s="182"/>
      <c r="AA673" s="182"/>
      <c r="AB673" s="182"/>
      <c r="AC673" s="182"/>
      <c r="AD673" s="182"/>
      <c r="AE673" s="182"/>
      <c r="AF673" s="182"/>
      <c r="AG673" s="182"/>
      <c r="AH673" s="182"/>
      <c r="AI673" s="182"/>
      <c r="AJ673" s="182"/>
      <c r="AK673" s="182"/>
      <c r="AL673" s="182"/>
      <c r="AM673" s="182"/>
      <c r="AN673" s="182"/>
      <c r="AO673" s="182"/>
      <c r="AP673" s="182"/>
      <c r="AQ673" s="182"/>
      <c r="AR673" s="182"/>
      <c r="AS673" s="182"/>
      <c r="AT673" s="182"/>
      <c r="AU673" s="183">
        <f t="shared" si="14"/>
        <v>0</v>
      </c>
    </row>
    <row r="674" spans="1:47" ht="17">
      <c r="A674" s="257"/>
      <c r="B674" s="249"/>
      <c r="C674" s="251"/>
      <c r="D674" s="251"/>
      <c r="E674" s="251"/>
      <c r="F674" s="184" t="s">
        <v>123</v>
      </c>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3">
        <f t="shared" si="14"/>
        <v>0</v>
      </c>
    </row>
    <row r="675" spans="1:47" ht="17">
      <c r="A675" s="257"/>
      <c r="B675" s="249"/>
      <c r="C675" s="252"/>
      <c r="D675" s="252"/>
      <c r="E675" s="252"/>
      <c r="F675" s="181" t="s">
        <v>124</v>
      </c>
      <c r="G675" s="182"/>
      <c r="H675" s="182"/>
      <c r="I675" s="182"/>
      <c r="J675" s="182"/>
      <c r="K675" s="182"/>
      <c r="L675" s="182"/>
      <c r="M675" s="182"/>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c r="AK675" s="182"/>
      <c r="AL675" s="182"/>
      <c r="AM675" s="182"/>
      <c r="AN675" s="182"/>
      <c r="AO675" s="182"/>
      <c r="AP675" s="182"/>
      <c r="AQ675" s="182"/>
      <c r="AR675" s="182"/>
      <c r="AS675" s="182"/>
      <c r="AT675" s="182"/>
      <c r="AU675" s="183">
        <f t="shared" si="14"/>
        <v>0</v>
      </c>
    </row>
    <row r="676" spans="1:47" ht="17">
      <c r="A676" s="257"/>
      <c r="B676" s="249" t="str">
        <f>'Operating Cost Categories'!A7</f>
        <v>Office Supplies</v>
      </c>
      <c r="C676" s="250">
        <f>'Operating Cost Summary'!B637</f>
        <v>0</v>
      </c>
      <c r="D676" s="250">
        <f>'Operating Cost Summary'!C637</f>
        <v>0</v>
      </c>
      <c r="E676" s="250">
        <f>'Operating Cost Summary'!D637</f>
        <v>0</v>
      </c>
      <c r="F676" s="184" t="s">
        <v>122</v>
      </c>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3">
        <f t="shared" si="14"/>
        <v>0</v>
      </c>
    </row>
    <row r="677" spans="1:47" ht="17">
      <c r="A677" s="257"/>
      <c r="B677" s="249"/>
      <c r="C677" s="251"/>
      <c r="D677" s="251"/>
      <c r="E677" s="251"/>
      <c r="F677" s="181" t="s">
        <v>123</v>
      </c>
      <c r="G677" s="182"/>
      <c r="H677" s="182"/>
      <c r="I677" s="182"/>
      <c r="J677" s="182"/>
      <c r="K677" s="182"/>
      <c r="L677" s="182"/>
      <c r="M677" s="182"/>
      <c r="N677" s="182"/>
      <c r="O677" s="182"/>
      <c r="P677" s="182"/>
      <c r="Q677" s="182"/>
      <c r="R677" s="182"/>
      <c r="S677" s="182"/>
      <c r="T677" s="182"/>
      <c r="U677" s="182"/>
      <c r="V677" s="182"/>
      <c r="W677" s="182"/>
      <c r="X677" s="182"/>
      <c r="Y677" s="182"/>
      <c r="Z677" s="182"/>
      <c r="AA677" s="182"/>
      <c r="AB677" s="182"/>
      <c r="AC677" s="182"/>
      <c r="AD677" s="182"/>
      <c r="AE677" s="182"/>
      <c r="AF677" s="182"/>
      <c r="AG677" s="182"/>
      <c r="AH677" s="182"/>
      <c r="AI677" s="182"/>
      <c r="AJ677" s="182"/>
      <c r="AK677" s="182"/>
      <c r="AL677" s="182"/>
      <c r="AM677" s="182"/>
      <c r="AN677" s="182"/>
      <c r="AO677" s="182"/>
      <c r="AP677" s="182"/>
      <c r="AQ677" s="182"/>
      <c r="AR677" s="182"/>
      <c r="AS677" s="182"/>
      <c r="AT677" s="182"/>
      <c r="AU677" s="183">
        <f t="shared" si="14"/>
        <v>0</v>
      </c>
    </row>
    <row r="678" spans="1:47" ht="17">
      <c r="A678" s="257"/>
      <c r="B678" s="249"/>
      <c r="C678" s="252"/>
      <c r="D678" s="252"/>
      <c r="E678" s="252"/>
      <c r="F678" s="184" t="s">
        <v>124</v>
      </c>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3">
        <f t="shared" si="14"/>
        <v>0</v>
      </c>
    </row>
    <row r="679" spans="1:47" ht="17">
      <c r="A679" s="257"/>
      <c r="B679" s="249" t="str">
        <f>'Operating Cost Categories'!A8</f>
        <v>Transportation</v>
      </c>
      <c r="C679" s="250">
        <f>'Operating Cost Summary'!B638</f>
        <v>0</v>
      </c>
      <c r="D679" s="250">
        <f>'Operating Cost Summary'!C638</f>
        <v>0</v>
      </c>
      <c r="E679" s="250">
        <f>'Operating Cost Summary'!D638</f>
        <v>0</v>
      </c>
      <c r="F679" s="181" t="s">
        <v>122</v>
      </c>
      <c r="G679" s="182"/>
      <c r="H679" s="182"/>
      <c r="I679" s="182"/>
      <c r="J679" s="182"/>
      <c r="K679" s="182"/>
      <c r="L679" s="182"/>
      <c r="M679" s="182"/>
      <c r="N679" s="182"/>
      <c r="O679" s="182"/>
      <c r="P679" s="182"/>
      <c r="Q679" s="182"/>
      <c r="R679" s="182"/>
      <c r="S679" s="182"/>
      <c r="T679" s="182"/>
      <c r="U679" s="182"/>
      <c r="V679" s="182"/>
      <c r="W679" s="182"/>
      <c r="X679" s="182"/>
      <c r="Y679" s="182"/>
      <c r="Z679" s="182"/>
      <c r="AA679" s="182"/>
      <c r="AB679" s="182"/>
      <c r="AC679" s="182"/>
      <c r="AD679" s="182"/>
      <c r="AE679" s="182"/>
      <c r="AF679" s="182"/>
      <c r="AG679" s="182"/>
      <c r="AH679" s="182"/>
      <c r="AI679" s="182"/>
      <c r="AJ679" s="182"/>
      <c r="AK679" s="182"/>
      <c r="AL679" s="182"/>
      <c r="AM679" s="182"/>
      <c r="AN679" s="182"/>
      <c r="AO679" s="182"/>
      <c r="AP679" s="182"/>
      <c r="AQ679" s="182"/>
      <c r="AR679" s="182"/>
      <c r="AS679" s="182"/>
      <c r="AT679" s="182"/>
      <c r="AU679" s="183">
        <f t="shared" si="14"/>
        <v>0</v>
      </c>
    </row>
    <row r="680" spans="1:47" ht="17">
      <c r="A680" s="257"/>
      <c r="B680" s="249"/>
      <c r="C680" s="251"/>
      <c r="D680" s="251"/>
      <c r="E680" s="251"/>
      <c r="F680" s="184" t="s">
        <v>123</v>
      </c>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3">
        <f t="shared" si="14"/>
        <v>0</v>
      </c>
    </row>
    <row r="681" spans="1:47" ht="17">
      <c r="A681" s="257"/>
      <c r="B681" s="249"/>
      <c r="C681" s="252"/>
      <c r="D681" s="252"/>
      <c r="E681" s="252"/>
      <c r="F681" s="181" t="s">
        <v>124</v>
      </c>
      <c r="G681" s="182"/>
      <c r="H681" s="182"/>
      <c r="I681" s="182"/>
      <c r="J681" s="182"/>
      <c r="K681" s="182"/>
      <c r="L681" s="182"/>
      <c r="M681" s="182"/>
      <c r="N681" s="182"/>
      <c r="O681" s="182"/>
      <c r="P681" s="182"/>
      <c r="Q681" s="182"/>
      <c r="R681" s="182"/>
      <c r="S681" s="182"/>
      <c r="T681" s="182"/>
      <c r="U681" s="182"/>
      <c r="V681" s="182"/>
      <c r="W681" s="182"/>
      <c r="X681" s="182"/>
      <c r="Y681" s="182"/>
      <c r="Z681" s="182"/>
      <c r="AA681" s="182"/>
      <c r="AB681" s="182"/>
      <c r="AC681" s="182"/>
      <c r="AD681" s="182"/>
      <c r="AE681" s="182"/>
      <c r="AF681" s="182"/>
      <c r="AG681" s="182"/>
      <c r="AH681" s="182"/>
      <c r="AI681" s="182"/>
      <c r="AJ681" s="182"/>
      <c r="AK681" s="182"/>
      <c r="AL681" s="182"/>
      <c r="AM681" s="182"/>
      <c r="AN681" s="182"/>
      <c r="AO681" s="182"/>
      <c r="AP681" s="182"/>
      <c r="AQ681" s="182"/>
      <c r="AR681" s="182"/>
      <c r="AS681" s="182"/>
      <c r="AT681" s="182"/>
      <c r="AU681" s="183">
        <f t="shared" si="14"/>
        <v>0</v>
      </c>
    </row>
    <row r="682" spans="1:47" ht="17">
      <c r="A682" s="257"/>
      <c r="B682" s="249" t="str">
        <f>'Operating Cost Categories'!A9</f>
        <v>Consultants/Contracts</v>
      </c>
      <c r="C682" s="250">
        <f>'Operating Cost Summary'!B639</f>
        <v>0</v>
      </c>
      <c r="D682" s="250">
        <f>'Operating Cost Summary'!C639</f>
        <v>0</v>
      </c>
      <c r="E682" s="250">
        <f>'Operating Cost Summary'!D639</f>
        <v>0</v>
      </c>
      <c r="F682" s="184" t="s">
        <v>122</v>
      </c>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3">
        <f t="shared" si="14"/>
        <v>0</v>
      </c>
    </row>
    <row r="683" spans="1:47" ht="17">
      <c r="A683" s="257"/>
      <c r="B683" s="249"/>
      <c r="C683" s="251"/>
      <c r="D683" s="251"/>
      <c r="E683" s="251"/>
      <c r="F683" s="181" t="s">
        <v>123</v>
      </c>
      <c r="G683" s="182"/>
      <c r="H683" s="182"/>
      <c r="I683" s="182"/>
      <c r="J683" s="182"/>
      <c r="K683" s="182"/>
      <c r="L683" s="182"/>
      <c r="M683" s="182"/>
      <c r="N683" s="182"/>
      <c r="O683" s="182"/>
      <c r="P683" s="182"/>
      <c r="Q683" s="182"/>
      <c r="R683" s="182"/>
      <c r="S683" s="182"/>
      <c r="T683" s="182"/>
      <c r="U683" s="182"/>
      <c r="V683" s="182"/>
      <c r="W683" s="182"/>
      <c r="X683" s="182"/>
      <c r="Y683" s="182"/>
      <c r="Z683" s="182"/>
      <c r="AA683" s="182"/>
      <c r="AB683" s="182"/>
      <c r="AC683" s="182"/>
      <c r="AD683" s="182"/>
      <c r="AE683" s="182"/>
      <c r="AF683" s="182"/>
      <c r="AG683" s="182"/>
      <c r="AH683" s="182"/>
      <c r="AI683" s="182"/>
      <c r="AJ683" s="182"/>
      <c r="AK683" s="182"/>
      <c r="AL683" s="182"/>
      <c r="AM683" s="182"/>
      <c r="AN683" s="182"/>
      <c r="AO683" s="182"/>
      <c r="AP683" s="182"/>
      <c r="AQ683" s="182"/>
      <c r="AR683" s="182"/>
      <c r="AS683" s="182"/>
      <c r="AT683" s="182"/>
      <c r="AU683" s="183">
        <f t="shared" si="14"/>
        <v>0</v>
      </c>
    </row>
    <row r="684" spans="1:47" ht="17">
      <c r="A684" s="257"/>
      <c r="B684" s="249"/>
      <c r="C684" s="252"/>
      <c r="D684" s="252"/>
      <c r="E684" s="252"/>
      <c r="F684" s="184" t="s">
        <v>124</v>
      </c>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3">
        <f t="shared" si="14"/>
        <v>0</v>
      </c>
    </row>
    <row r="685" spans="1:47" ht="17">
      <c r="A685" s="257"/>
      <c r="B685" s="249" t="str">
        <f>'Operating Cost Categories'!A10</f>
        <v>A</v>
      </c>
      <c r="C685" s="250">
        <f>'Operating Cost Summary'!B640</f>
        <v>0</v>
      </c>
      <c r="D685" s="250">
        <f>'Operating Cost Summary'!C640</f>
        <v>0</v>
      </c>
      <c r="E685" s="250">
        <f>'Operating Cost Summary'!D640</f>
        <v>0</v>
      </c>
      <c r="F685" s="181" t="s">
        <v>122</v>
      </c>
      <c r="G685" s="182"/>
      <c r="H685" s="182"/>
      <c r="I685" s="182"/>
      <c r="J685" s="182"/>
      <c r="K685" s="182"/>
      <c r="L685" s="182"/>
      <c r="M685" s="182"/>
      <c r="N685" s="182"/>
      <c r="O685" s="182"/>
      <c r="P685" s="182"/>
      <c r="Q685" s="182"/>
      <c r="R685" s="182"/>
      <c r="S685" s="182"/>
      <c r="T685" s="182"/>
      <c r="U685" s="182"/>
      <c r="V685" s="182"/>
      <c r="W685" s="182"/>
      <c r="X685" s="182"/>
      <c r="Y685" s="182"/>
      <c r="Z685" s="182"/>
      <c r="AA685" s="182"/>
      <c r="AB685" s="182"/>
      <c r="AC685" s="182"/>
      <c r="AD685" s="182"/>
      <c r="AE685" s="182"/>
      <c r="AF685" s="182"/>
      <c r="AG685" s="182"/>
      <c r="AH685" s="182"/>
      <c r="AI685" s="182"/>
      <c r="AJ685" s="182"/>
      <c r="AK685" s="182"/>
      <c r="AL685" s="182"/>
      <c r="AM685" s="182"/>
      <c r="AN685" s="182"/>
      <c r="AO685" s="182"/>
      <c r="AP685" s="182"/>
      <c r="AQ685" s="182"/>
      <c r="AR685" s="182"/>
      <c r="AS685" s="182"/>
      <c r="AT685" s="182"/>
      <c r="AU685" s="183">
        <f t="shared" si="14"/>
        <v>0</v>
      </c>
    </row>
    <row r="686" spans="1:47" ht="17">
      <c r="A686" s="257"/>
      <c r="B686" s="249"/>
      <c r="C686" s="251"/>
      <c r="D686" s="251"/>
      <c r="E686" s="251"/>
      <c r="F686" s="184" t="s">
        <v>123</v>
      </c>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3">
        <f t="shared" si="14"/>
        <v>0</v>
      </c>
    </row>
    <row r="687" spans="1:47" ht="17">
      <c r="A687" s="257"/>
      <c r="B687" s="249"/>
      <c r="C687" s="252"/>
      <c r="D687" s="252"/>
      <c r="E687" s="252"/>
      <c r="F687" s="181" t="s">
        <v>124</v>
      </c>
      <c r="G687" s="182"/>
      <c r="H687" s="182"/>
      <c r="I687" s="182"/>
      <c r="J687" s="182"/>
      <c r="K687" s="182"/>
      <c r="L687" s="182"/>
      <c r="M687" s="182"/>
      <c r="N687" s="182"/>
      <c r="O687" s="182"/>
      <c r="P687" s="182"/>
      <c r="Q687" s="182"/>
      <c r="R687" s="182"/>
      <c r="S687" s="182"/>
      <c r="T687" s="182"/>
      <c r="U687" s="182"/>
      <c r="V687" s="182"/>
      <c r="W687" s="182"/>
      <c r="X687" s="182"/>
      <c r="Y687" s="182"/>
      <c r="Z687" s="182"/>
      <c r="AA687" s="182"/>
      <c r="AB687" s="182"/>
      <c r="AC687" s="182"/>
      <c r="AD687" s="182"/>
      <c r="AE687" s="182"/>
      <c r="AF687" s="182"/>
      <c r="AG687" s="182"/>
      <c r="AH687" s="182"/>
      <c r="AI687" s="182"/>
      <c r="AJ687" s="182"/>
      <c r="AK687" s="182"/>
      <c r="AL687" s="182"/>
      <c r="AM687" s="182"/>
      <c r="AN687" s="182"/>
      <c r="AO687" s="182"/>
      <c r="AP687" s="182"/>
      <c r="AQ687" s="182"/>
      <c r="AR687" s="182"/>
      <c r="AS687" s="182"/>
      <c r="AT687" s="182"/>
      <c r="AU687" s="183">
        <f t="shared" si="14"/>
        <v>0</v>
      </c>
    </row>
    <row r="688" spans="1:47" ht="17">
      <c r="A688" s="257"/>
      <c r="B688" s="249" t="str">
        <f>'Operating Cost Categories'!A11</f>
        <v>B</v>
      </c>
      <c r="C688" s="250">
        <f>'Operating Cost Summary'!B641</f>
        <v>0</v>
      </c>
      <c r="D688" s="250">
        <f>'Operating Cost Summary'!C641</f>
        <v>0</v>
      </c>
      <c r="E688" s="250">
        <f>'Operating Cost Summary'!D641</f>
        <v>0</v>
      </c>
      <c r="F688" s="184" t="s">
        <v>122</v>
      </c>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3">
        <f t="shared" si="14"/>
        <v>0</v>
      </c>
    </row>
    <row r="689" spans="1:47" ht="17">
      <c r="A689" s="257"/>
      <c r="B689" s="249"/>
      <c r="C689" s="251"/>
      <c r="D689" s="251"/>
      <c r="E689" s="251"/>
      <c r="F689" s="181" t="s">
        <v>123</v>
      </c>
      <c r="G689" s="182"/>
      <c r="H689" s="182"/>
      <c r="I689" s="182"/>
      <c r="J689" s="182"/>
      <c r="K689" s="182"/>
      <c r="L689" s="182"/>
      <c r="M689" s="182"/>
      <c r="N689" s="182"/>
      <c r="O689" s="182"/>
      <c r="P689" s="182"/>
      <c r="Q689" s="182"/>
      <c r="R689" s="182"/>
      <c r="S689" s="182"/>
      <c r="T689" s="182"/>
      <c r="U689" s="182"/>
      <c r="V689" s="182"/>
      <c r="W689" s="182"/>
      <c r="X689" s="182"/>
      <c r="Y689" s="182"/>
      <c r="Z689" s="182"/>
      <c r="AA689" s="182"/>
      <c r="AB689" s="182"/>
      <c r="AC689" s="182"/>
      <c r="AD689" s="182"/>
      <c r="AE689" s="182"/>
      <c r="AF689" s="182"/>
      <c r="AG689" s="182"/>
      <c r="AH689" s="182"/>
      <c r="AI689" s="182"/>
      <c r="AJ689" s="182"/>
      <c r="AK689" s="182"/>
      <c r="AL689" s="182"/>
      <c r="AM689" s="182"/>
      <c r="AN689" s="182"/>
      <c r="AO689" s="182"/>
      <c r="AP689" s="182"/>
      <c r="AQ689" s="182"/>
      <c r="AR689" s="182"/>
      <c r="AS689" s="182"/>
      <c r="AT689" s="182"/>
      <c r="AU689" s="183">
        <f t="shared" si="14"/>
        <v>0</v>
      </c>
    </row>
    <row r="690" spans="1:47" ht="17">
      <c r="A690" s="257"/>
      <c r="B690" s="249"/>
      <c r="C690" s="252"/>
      <c r="D690" s="252"/>
      <c r="E690" s="252"/>
      <c r="F690" s="184" t="s">
        <v>124</v>
      </c>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3">
        <f t="shared" si="14"/>
        <v>0</v>
      </c>
    </row>
    <row r="691" spans="1:47" ht="17">
      <c r="A691" s="257"/>
      <c r="B691" s="249" t="str">
        <f>'Operating Cost Categories'!A12</f>
        <v>C</v>
      </c>
      <c r="C691" s="250">
        <f>'Operating Cost Summary'!B642</f>
        <v>0</v>
      </c>
      <c r="D691" s="250">
        <f>'Operating Cost Summary'!C642</f>
        <v>0</v>
      </c>
      <c r="E691" s="250">
        <f>'Operating Cost Summary'!D642</f>
        <v>0</v>
      </c>
      <c r="F691" s="181" t="s">
        <v>122</v>
      </c>
      <c r="G691" s="182"/>
      <c r="H691" s="182"/>
      <c r="I691" s="182"/>
      <c r="J691" s="182"/>
      <c r="K691" s="182"/>
      <c r="L691" s="182"/>
      <c r="M691" s="182"/>
      <c r="N691" s="182"/>
      <c r="O691" s="182"/>
      <c r="P691" s="182"/>
      <c r="Q691" s="182"/>
      <c r="R691" s="182"/>
      <c r="S691" s="182"/>
      <c r="T691" s="182"/>
      <c r="U691" s="182"/>
      <c r="V691" s="182"/>
      <c r="W691" s="182"/>
      <c r="X691" s="182"/>
      <c r="Y691" s="182"/>
      <c r="Z691" s="182"/>
      <c r="AA691" s="182"/>
      <c r="AB691" s="182"/>
      <c r="AC691" s="182"/>
      <c r="AD691" s="182"/>
      <c r="AE691" s="182"/>
      <c r="AF691" s="182"/>
      <c r="AG691" s="182"/>
      <c r="AH691" s="182"/>
      <c r="AI691" s="182"/>
      <c r="AJ691" s="182"/>
      <c r="AK691" s="182"/>
      <c r="AL691" s="182"/>
      <c r="AM691" s="182"/>
      <c r="AN691" s="182"/>
      <c r="AO691" s="182"/>
      <c r="AP691" s="182"/>
      <c r="AQ691" s="182"/>
      <c r="AR691" s="182"/>
      <c r="AS691" s="182"/>
      <c r="AT691" s="182"/>
      <c r="AU691" s="183">
        <f t="shared" si="14"/>
        <v>0</v>
      </c>
    </row>
    <row r="692" spans="1:47" ht="17">
      <c r="A692" s="257"/>
      <c r="B692" s="249"/>
      <c r="C692" s="251"/>
      <c r="D692" s="251"/>
      <c r="E692" s="251"/>
      <c r="F692" s="184" t="s">
        <v>123</v>
      </c>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3">
        <f t="shared" si="14"/>
        <v>0</v>
      </c>
    </row>
    <row r="693" spans="1:47" ht="17">
      <c r="A693" s="257"/>
      <c r="B693" s="249"/>
      <c r="C693" s="252"/>
      <c r="D693" s="252"/>
      <c r="E693" s="252"/>
      <c r="F693" s="181" t="s">
        <v>124</v>
      </c>
      <c r="G693" s="182"/>
      <c r="H693" s="182"/>
      <c r="I693" s="182"/>
      <c r="J693" s="182"/>
      <c r="K693" s="182"/>
      <c r="L693" s="182"/>
      <c r="M693" s="182"/>
      <c r="N693" s="182"/>
      <c r="O693" s="182"/>
      <c r="P693" s="182"/>
      <c r="Q693" s="182"/>
      <c r="R693" s="182"/>
      <c r="S693" s="182"/>
      <c r="T693" s="182"/>
      <c r="U693" s="182"/>
      <c r="V693" s="182"/>
      <c r="W693" s="182"/>
      <c r="X693" s="182"/>
      <c r="Y693" s="182"/>
      <c r="Z693" s="182"/>
      <c r="AA693" s="182"/>
      <c r="AB693" s="182"/>
      <c r="AC693" s="182"/>
      <c r="AD693" s="182"/>
      <c r="AE693" s="182"/>
      <c r="AF693" s="182"/>
      <c r="AG693" s="182"/>
      <c r="AH693" s="182"/>
      <c r="AI693" s="182"/>
      <c r="AJ693" s="182"/>
      <c r="AK693" s="182"/>
      <c r="AL693" s="182"/>
      <c r="AM693" s="182"/>
      <c r="AN693" s="182"/>
      <c r="AO693" s="182"/>
      <c r="AP693" s="182"/>
      <c r="AQ693" s="182"/>
      <c r="AR693" s="182"/>
      <c r="AS693" s="182"/>
      <c r="AT693" s="182"/>
      <c r="AU693" s="183">
        <f t="shared" si="14"/>
        <v>0</v>
      </c>
    </row>
    <row r="694" spans="1:47" ht="17">
      <c r="A694" s="257"/>
      <c r="B694" s="249" t="str">
        <f>'Operating Cost Categories'!A13</f>
        <v>D</v>
      </c>
      <c r="C694" s="250">
        <f>'Operating Cost Summary'!B643</f>
        <v>0</v>
      </c>
      <c r="D694" s="250">
        <f>'Operating Cost Summary'!C643</f>
        <v>0</v>
      </c>
      <c r="E694" s="250">
        <f>'Operating Cost Summary'!D643</f>
        <v>0</v>
      </c>
      <c r="F694" s="184" t="s">
        <v>122</v>
      </c>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3">
        <f t="shared" si="14"/>
        <v>0</v>
      </c>
    </row>
    <row r="695" spans="1:47" ht="17">
      <c r="A695" s="257"/>
      <c r="B695" s="249"/>
      <c r="C695" s="251"/>
      <c r="D695" s="251"/>
      <c r="E695" s="251"/>
      <c r="F695" s="181" t="s">
        <v>123</v>
      </c>
      <c r="G695" s="182"/>
      <c r="H695" s="182"/>
      <c r="I695" s="182"/>
      <c r="J695" s="182"/>
      <c r="K695" s="182"/>
      <c r="L695" s="182"/>
      <c r="M695" s="182"/>
      <c r="N695" s="182"/>
      <c r="O695" s="182"/>
      <c r="P695" s="182"/>
      <c r="Q695" s="182"/>
      <c r="R695" s="182"/>
      <c r="S695" s="182"/>
      <c r="T695" s="182"/>
      <c r="U695" s="182"/>
      <c r="V695" s="182"/>
      <c r="W695" s="182"/>
      <c r="X695" s="182"/>
      <c r="Y695" s="182"/>
      <c r="Z695" s="182"/>
      <c r="AA695" s="182"/>
      <c r="AB695" s="182"/>
      <c r="AC695" s="182"/>
      <c r="AD695" s="182"/>
      <c r="AE695" s="182"/>
      <c r="AF695" s="182"/>
      <c r="AG695" s="182"/>
      <c r="AH695" s="182"/>
      <c r="AI695" s="182"/>
      <c r="AJ695" s="182"/>
      <c r="AK695" s="182"/>
      <c r="AL695" s="182"/>
      <c r="AM695" s="182"/>
      <c r="AN695" s="182"/>
      <c r="AO695" s="182"/>
      <c r="AP695" s="182"/>
      <c r="AQ695" s="182"/>
      <c r="AR695" s="182"/>
      <c r="AS695" s="182"/>
      <c r="AT695" s="182"/>
      <c r="AU695" s="183">
        <f t="shared" si="14"/>
        <v>0</v>
      </c>
    </row>
    <row r="696" spans="1:47" ht="17">
      <c r="A696" s="257"/>
      <c r="B696" s="249"/>
      <c r="C696" s="252"/>
      <c r="D696" s="252"/>
      <c r="E696" s="252"/>
      <c r="F696" s="184" t="s">
        <v>124</v>
      </c>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3">
        <f t="shared" si="14"/>
        <v>0</v>
      </c>
    </row>
    <row r="697" spans="1:47" ht="17">
      <c r="A697" s="257"/>
      <c r="B697" s="249" t="str">
        <f>'Operating Cost Categories'!A14</f>
        <v>E</v>
      </c>
      <c r="C697" s="250">
        <f>'Operating Cost Summary'!B644</f>
        <v>0</v>
      </c>
      <c r="D697" s="250">
        <f>'Operating Cost Summary'!C644</f>
        <v>0</v>
      </c>
      <c r="E697" s="250">
        <f>'Operating Cost Summary'!D644</f>
        <v>0</v>
      </c>
      <c r="F697" s="181" t="s">
        <v>122</v>
      </c>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3">
        <f t="shared" si="14"/>
        <v>0</v>
      </c>
    </row>
    <row r="698" spans="1:47" ht="17">
      <c r="A698" s="257"/>
      <c r="B698" s="249"/>
      <c r="C698" s="251"/>
      <c r="D698" s="251"/>
      <c r="E698" s="251"/>
      <c r="F698" s="184" t="s">
        <v>123</v>
      </c>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3">
        <f t="shared" si="14"/>
        <v>0</v>
      </c>
    </row>
    <row r="699" spans="1:47" ht="17">
      <c r="A699" s="257"/>
      <c r="B699" s="249"/>
      <c r="C699" s="252"/>
      <c r="D699" s="252"/>
      <c r="E699" s="252"/>
      <c r="F699" s="181" t="s">
        <v>124</v>
      </c>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AE699" s="187"/>
      <c r="AF699" s="187"/>
      <c r="AG699" s="187"/>
      <c r="AH699" s="187"/>
      <c r="AI699" s="187"/>
      <c r="AJ699" s="187"/>
      <c r="AK699" s="187"/>
      <c r="AL699" s="187"/>
      <c r="AM699" s="187"/>
      <c r="AN699" s="187"/>
      <c r="AO699" s="187"/>
      <c r="AP699" s="187"/>
      <c r="AQ699" s="187"/>
      <c r="AR699" s="187"/>
      <c r="AS699" s="187"/>
      <c r="AT699" s="187"/>
      <c r="AU699" s="183">
        <f t="shared" si="14"/>
        <v>0</v>
      </c>
    </row>
    <row r="701" spans="1:47" ht="19">
      <c r="A701" s="261" t="s">
        <v>132</v>
      </c>
      <c r="B701" s="263" t="s">
        <v>120</v>
      </c>
      <c r="C701" s="264" t="s">
        <v>27</v>
      </c>
      <c r="D701" s="264" t="s">
        <v>28</v>
      </c>
      <c r="E701" s="264" t="s">
        <v>29</v>
      </c>
      <c r="F701" s="253" t="s">
        <v>26</v>
      </c>
      <c r="G701" s="254" t="s">
        <v>2</v>
      </c>
      <c r="H701" s="255"/>
      <c r="I701" s="255"/>
      <c r="J701" s="255"/>
      <c r="K701" s="255"/>
      <c r="L701" s="255"/>
      <c r="M701" s="255"/>
      <c r="N701" s="255"/>
      <c r="O701" s="255"/>
      <c r="P701" s="255"/>
      <c r="Q701" s="255"/>
      <c r="R701" s="255"/>
      <c r="S701" s="255"/>
      <c r="T701" s="255"/>
      <c r="U701" s="255"/>
      <c r="V701" s="255"/>
      <c r="W701" s="255"/>
      <c r="X701" s="255"/>
      <c r="Y701" s="255"/>
      <c r="Z701" s="255"/>
      <c r="AA701" s="255"/>
      <c r="AB701" s="255"/>
      <c r="AC701" s="255"/>
      <c r="AD701" s="255"/>
      <c r="AE701" s="255"/>
      <c r="AF701" s="255"/>
      <c r="AG701" s="255"/>
      <c r="AH701" s="255"/>
      <c r="AI701" s="255"/>
      <c r="AJ701" s="255"/>
      <c r="AK701" s="255"/>
      <c r="AL701" s="255"/>
      <c r="AM701" s="255"/>
      <c r="AN701" s="255"/>
      <c r="AO701" s="255"/>
      <c r="AP701" s="255"/>
      <c r="AQ701" s="255"/>
      <c r="AR701" s="255"/>
      <c r="AS701" s="255"/>
      <c r="AT701" s="255"/>
      <c r="AU701" s="256" t="s">
        <v>0</v>
      </c>
    </row>
    <row r="702" spans="1:47" ht="18">
      <c r="A702" s="262"/>
      <c r="B702" s="263"/>
      <c r="C702" s="265"/>
      <c r="D702" s="265"/>
      <c r="E702" s="265"/>
      <c r="F702" s="253"/>
      <c r="G702" s="180" t="str">
        <f>'Initiative Basics'!C3</f>
        <v>A</v>
      </c>
      <c r="H702" s="180" t="str">
        <f>'Initiative Basics'!C4</f>
        <v>B</v>
      </c>
      <c r="I702" s="180" t="str">
        <f>'Initiative Basics'!C5</f>
        <v>C</v>
      </c>
      <c r="J702" s="180" t="str">
        <f>'Initiative Basics'!C6</f>
        <v>D</v>
      </c>
      <c r="K702" s="180" t="str">
        <f>'Initiative Basics'!C7</f>
        <v>E</v>
      </c>
      <c r="L702" s="180" t="str">
        <f>'Initiative Basics'!C8</f>
        <v>F</v>
      </c>
      <c r="M702" s="180" t="str">
        <f>'Initiative Basics'!C9</f>
        <v>G</v>
      </c>
      <c r="N702" s="180" t="str">
        <f>'Initiative Basics'!C10</f>
        <v>H</v>
      </c>
      <c r="O702" s="180" t="str">
        <f>'Initiative Basics'!C11</f>
        <v>I</v>
      </c>
      <c r="P702" s="180" t="str">
        <f>'Initiative Basics'!C12</f>
        <v>J</v>
      </c>
      <c r="Q702" s="180" t="str">
        <f>'Initiative Basics'!C13</f>
        <v>K</v>
      </c>
      <c r="R702" s="180" t="str">
        <f>'Initiative Basics'!C14</f>
        <v>L</v>
      </c>
      <c r="S702" s="180" t="str">
        <f>'Initiative Basics'!C15</f>
        <v>M</v>
      </c>
      <c r="T702" s="180">
        <f>'Initiative Basics'!C416</f>
        <v>0</v>
      </c>
      <c r="U702" s="180" t="str">
        <f>'Initiative Basics'!C17</f>
        <v>O</v>
      </c>
      <c r="V702" s="180" t="str">
        <f>'Initiative Basics'!C18</f>
        <v>P</v>
      </c>
      <c r="W702" s="180" t="str">
        <f>'Initiative Basics'!C19</f>
        <v>Q</v>
      </c>
      <c r="X702" s="180" t="str">
        <f>'Initiative Basics'!C20</f>
        <v>R</v>
      </c>
      <c r="Y702" s="180" t="str">
        <f>'Initiative Basics'!C21</f>
        <v>S</v>
      </c>
      <c r="Z702" s="180" t="str">
        <f>'Initiative Basics'!C22</f>
        <v>T</v>
      </c>
      <c r="AA702" s="180" t="str">
        <f>'Initiative Basics'!C23</f>
        <v>U</v>
      </c>
      <c r="AB702" s="180" t="str">
        <f>'Initiative Basics'!C24</f>
        <v>V</v>
      </c>
      <c r="AC702" s="180" t="str">
        <f>'Initiative Basics'!C25</f>
        <v>W</v>
      </c>
      <c r="AD702" s="180" t="str">
        <f>'Initiative Basics'!C26</f>
        <v>X</v>
      </c>
      <c r="AE702" s="180" t="str">
        <f>'Initiative Basics'!C27</f>
        <v>Y</v>
      </c>
      <c r="AF702" s="180" t="str">
        <f>'Initiative Basics'!C28</f>
        <v>Z</v>
      </c>
      <c r="AG702" s="180">
        <f>'Initiative Basics'!C29</f>
        <v>0</v>
      </c>
      <c r="AH702" s="180">
        <f>'Initiative Basics'!C30</f>
        <v>0</v>
      </c>
      <c r="AI702" s="180">
        <f>'Initiative Basics'!C31</f>
        <v>0</v>
      </c>
      <c r="AJ702" s="180">
        <f>'Initiative Basics'!C32</f>
        <v>0</v>
      </c>
      <c r="AK702" s="180">
        <f>'Initiative Basics'!C33</f>
        <v>0</v>
      </c>
      <c r="AL702" s="180">
        <f>'Initiative Basics'!C34</f>
        <v>0</v>
      </c>
      <c r="AM702" s="180">
        <f>'Initiative Basics'!C35</f>
        <v>0</v>
      </c>
      <c r="AN702" s="180">
        <f>'Initiative Basics'!C36</f>
        <v>0</v>
      </c>
      <c r="AO702" s="180">
        <f>'Initiative Basics'!C37</f>
        <v>0</v>
      </c>
      <c r="AP702" s="180">
        <f>'Initiative Basics'!C38</f>
        <v>0</v>
      </c>
      <c r="AQ702" s="180">
        <f>'Initiative Basics'!C39</f>
        <v>0</v>
      </c>
      <c r="AR702" s="180">
        <f>'Initiative Basics'!C40</f>
        <v>0</v>
      </c>
      <c r="AS702" s="180">
        <f>'Initiative Basics'!C41</f>
        <v>0</v>
      </c>
      <c r="AT702" s="180">
        <f>'Initiative Basics'!C42</f>
        <v>0</v>
      </c>
      <c r="AU702" s="256"/>
    </row>
    <row r="703" spans="1:47" ht="17">
      <c r="A703" s="257" t="str">
        <f>'Initiative Basics'!A19</f>
        <v>Q</v>
      </c>
      <c r="B703" s="258" t="str">
        <f>'Operating Cost Categories'!A2</f>
        <v>Staff</v>
      </c>
      <c r="C703" s="250">
        <f>'Operating Cost Summary'!B674</f>
        <v>0</v>
      </c>
      <c r="D703" s="250">
        <f>'Operating Cost Summary'!C674</f>
        <v>0</v>
      </c>
      <c r="E703" s="250">
        <f>'Operating Cost Summary'!D674</f>
        <v>0</v>
      </c>
      <c r="F703" s="181" t="s">
        <v>122</v>
      </c>
      <c r="G703" s="182"/>
      <c r="H703" s="182"/>
      <c r="I703" s="182"/>
      <c r="J703" s="182"/>
      <c r="K703" s="182"/>
      <c r="L703" s="182"/>
      <c r="M703" s="182"/>
      <c r="N703" s="182"/>
      <c r="O703" s="182"/>
      <c r="P703" s="182"/>
      <c r="Q703" s="182"/>
      <c r="R703" s="182"/>
      <c r="S703" s="182"/>
      <c r="T703" s="182"/>
      <c r="U703" s="182"/>
      <c r="V703" s="182"/>
      <c r="W703" s="182"/>
      <c r="X703" s="182"/>
      <c r="Y703" s="182"/>
      <c r="Z703" s="182"/>
      <c r="AA703" s="182"/>
      <c r="AB703" s="182"/>
      <c r="AC703" s="182"/>
      <c r="AD703" s="182"/>
      <c r="AE703" s="182"/>
      <c r="AF703" s="182"/>
      <c r="AG703" s="182"/>
      <c r="AH703" s="182"/>
      <c r="AI703" s="182"/>
      <c r="AJ703" s="182"/>
      <c r="AK703" s="182"/>
      <c r="AL703" s="182"/>
      <c r="AM703" s="182"/>
      <c r="AN703" s="182"/>
      <c r="AO703" s="182"/>
      <c r="AP703" s="182"/>
      <c r="AQ703" s="182"/>
      <c r="AR703" s="182"/>
      <c r="AS703" s="182"/>
      <c r="AT703" s="182"/>
      <c r="AU703" s="183">
        <f>SUM(G703:AT703)</f>
        <v>0</v>
      </c>
    </row>
    <row r="704" spans="1:47" ht="17">
      <c r="A704" s="257"/>
      <c r="B704" s="259"/>
      <c r="C704" s="251"/>
      <c r="D704" s="251"/>
      <c r="E704" s="251"/>
      <c r="F704" s="184" t="s">
        <v>123</v>
      </c>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3">
        <f t="shared" ref="AU704:AU741" si="15">SUM(G704:AT704)</f>
        <v>0</v>
      </c>
    </row>
    <row r="705" spans="1:47" ht="17">
      <c r="A705" s="257"/>
      <c r="B705" s="260"/>
      <c r="C705" s="252"/>
      <c r="D705" s="252"/>
      <c r="E705" s="252"/>
      <c r="F705" s="181" t="s">
        <v>124</v>
      </c>
      <c r="G705" s="182"/>
      <c r="H705" s="182"/>
      <c r="I705" s="182"/>
      <c r="J705" s="182"/>
      <c r="K705" s="182"/>
      <c r="L705" s="182"/>
      <c r="M705" s="182"/>
      <c r="N705" s="182"/>
      <c r="O705" s="182"/>
      <c r="P705" s="182"/>
      <c r="Q705" s="182"/>
      <c r="R705" s="182"/>
      <c r="S705" s="182"/>
      <c r="T705" s="182"/>
      <c r="U705" s="182"/>
      <c r="V705" s="182"/>
      <c r="W705" s="182"/>
      <c r="X705" s="182"/>
      <c r="Y705" s="182"/>
      <c r="Z705" s="182"/>
      <c r="AA705" s="182"/>
      <c r="AB705" s="182"/>
      <c r="AC705" s="182"/>
      <c r="AD705" s="182"/>
      <c r="AE705" s="182"/>
      <c r="AF705" s="182"/>
      <c r="AG705" s="182"/>
      <c r="AH705" s="182"/>
      <c r="AI705" s="182"/>
      <c r="AJ705" s="182"/>
      <c r="AK705" s="182"/>
      <c r="AL705" s="182"/>
      <c r="AM705" s="182"/>
      <c r="AN705" s="182"/>
      <c r="AO705" s="182"/>
      <c r="AP705" s="182"/>
      <c r="AQ705" s="182"/>
      <c r="AR705" s="182"/>
      <c r="AS705" s="182"/>
      <c r="AT705" s="182"/>
      <c r="AU705" s="183">
        <f t="shared" si="15"/>
        <v>0</v>
      </c>
    </row>
    <row r="706" spans="1:47" ht="17">
      <c r="A706" s="257"/>
      <c r="B706" s="258" t="str">
        <f>'Operating Cost Categories'!A3</f>
        <v>Insurance</v>
      </c>
      <c r="C706" s="250">
        <f>'Operating Cost Summary'!B675</f>
        <v>0</v>
      </c>
      <c r="D706" s="250">
        <f>'Operating Cost Summary'!C675</f>
        <v>0</v>
      </c>
      <c r="E706" s="250">
        <f>'Operating Cost Summary'!D675</f>
        <v>0</v>
      </c>
      <c r="F706" s="184" t="s">
        <v>122</v>
      </c>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3">
        <f t="shared" si="15"/>
        <v>0</v>
      </c>
    </row>
    <row r="707" spans="1:47" ht="17">
      <c r="A707" s="257"/>
      <c r="B707" s="259"/>
      <c r="C707" s="251"/>
      <c r="D707" s="251"/>
      <c r="E707" s="251"/>
      <c r="F707" s="181" t="s">
        <v>123</v>
      </c>
      <c r="G707" s="182"/>
      <c r="H707" s="182"/>
      <c r="I707" s="182"/>
      <c r="J707" s="182"/>
      <c r="K707" s="182"/>
      <c r="L707" s="182"/>
      <c r="M707" s="182"/>
      <c r="N707" s="182"/>
      <c r="O707" s="182"/>
      <c r="P707" s="182"/>
      <c r="Q707" s="182"/>
      <c r="R707" s="182"/>
      <c r="S707" s="182"/>
      <c r="T707" s="182"/>
      <c r="U707" s="182"/>
      <c r="V707" s="182"/>
      <c r="W707" s="182"/>
      <c r="X707" s="182"/>
      <c r="Y707" s="182"/>
      <c r="Z707" s="182"/>
      <c r="AA707" s="182"/>
      <c r="AB707" s="182"/>
      <c r="AC707" s="182"/>
      <c r="AD707" s="182"/>
      <c r="AE707" s="182"/>
      <c r="AF707" s="182"/>
      <c r="AG707" s="182"/>
      <c r="AH707" s="182"/>
      <c r="AI707" s="182"/>
      <c r="AJ707" s="182"/>
      <c r="AK707" s="182"/>
      <c r="AL707" s="182"/>
      <c r="AM707" s="182"/>
      <c r="AN707" s="182"/>
      <c r="AO707" s="182"/>
      <c r="AP707" s="182"/>
      <c r="AQ707" s="182"/>
      <c r="AR707" s="182"/>
      <c r="AS707" s="182"/>
      <c r="AT707" s="182"/>
      <c r="AU707" s="183">
        <f t="shared" si="15"/>
        <v>0</v>
      </c>
    </row>
    <row r="708" spans="1:47" ht="17">
      <c r="A708" s="257"/>
      <c r="B708" s="260"/>
      <c r="C708" s="252"/>
      <c r="D708" s="252"/>
      <c r="E708" s="252"/>
      <c r="F708" s="184" t="s">
        <v>124</v>
      </c>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3">
        <f t="shared" si="15"/>
        <v>0</v>
      </c>
    </row>
    <row r="709" spans="1:47" ht="17">
      <c r="A709" s="257"/>
      <c r="B709" s="249" t="str">
        <f>'Operating Cost Categories'!A4</f>
        <v>Rent</v>
      </c>
      <c r="C709" s="250">
        <f>'Operating Cost Summary'!B676</f>
        <v>0</v>
      </c>
      <c r="D709" s="250">
        <f>'Operating Cost Summary'!C676</f>
        <v>0</v>
      </c>
      <c r="E709" s="250">
        <f>'Operating Cost Summary'!D676</f>
        <v>0</v>
      </c>
      <c r="F709" s="181" t="s">
        <v>122</v>
      </c>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182"/>
      <c r="AE709" s="182"/>
      <c r="AF709" s="182"/>
      <c r="AG709" s="182"/>
      <c r="AH709" s="182"/>
      <c r="AI709" s="182"/>
      <c r="AJ709" s="182"/>
      <c r="AK709" s="182"/>
      <c r="AL709" s="182"/>
      <c r="AM709" s="182"/>
      <c r="AN709" s="182"/>
      <c r="AO709" s="182"/>
      <c r="AP709" s="182"/>
      <c r="AQ709" s="182"/>
      <c r="AR709" s="182"/>
      <c r="AS709" s="182"/>
      <c r="AT709" s="182"/>
      <c r="AU709" s="183">
        <f t="shared" si="15"/>
        <v>0</v>
      </c>
    </row>
    <row r="710" spans="1:47" ht="17">
      <c r="A710" s="257"/>
      <c r="B710" s="249"/>
      <c r="C710" s="251"/>
      <c r="D710" s="251"/>
      <c r="E710" s="251"/>
      <c r="F710" s="184" t="s">
        <v>123</v>
      </c>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3">
        <f t="shared" si="15"/>
        <v>0</v>
      </c>
    </row>
    <row r="711" spans="1:47" ht="17">
      <c r="A711" s="257"/>
      <c r="B711" s="249"/>
      <c r="C711" s="252"/>
      <c r="D711" s="252"/>
      <c r="E711" s="252"/>
      <c r="F711" s="181" t="s">
        <v>124</v>
      </c>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182"/>
      <c r="AD711" s="182"/>
      <c r="AE711" s="182"/>
      <c r="AF711" s="182"/>
      <c r="AG711" s="182"/>
      <c r="AH711" s="182"/>
      <c r="AI711" s="182"/>
      <c r="AJ711" s="182"/>
      <c r="AK711" s="182"/>
      <c r="AL711" s="182"/>
      <c r="AM711" s="182"/>
      <c r="AN711" s="182"/>
      <c r="AO711" s="182"/>
      <c r="AP711" s="182"/>
      <c r="AQ711" s="182"/>
      <c r="AR711" s="182"/>
      <c r="AS711" s="182"/>
      <c r="AT711" s="182"/>
      <c r="AU711" s="183">
        <f t="shared" si="15"/>
        <v>0</v>
      </c>
    </row>
    <row r="712" spans="1:47" ht="17">
      <c r="A712" s="257"/>
      <c r="B712" s="249" t="str">
        <f>'Operating Cost Categories'!A5</f>
        <v>Utilities</v>
      </c>
      <c r="C712" s="250">
        <f>'Operating Cost Summary'!B677</f>
        <v>0</v>
      </c>
      <c r="D712" s="250">
        <f>'Operating Cost Summary'!C677</f>
        <v>0</v>
      </c>
      <c r="E712" s="250">
        <f>'Operating Cost Summary'!D677</f>
        <v>0</v>
      </c>
      <c r="F712" s="184" t="s">
        <v>122</v>
      </c>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3">
        <f t="shared" si="15"/>
        <v>0</v>
      </c>
    </row>
    <row r="713" spans="1:47" ht="17">
      <c r="A713" s="257"/>
      <c r="B713" s="249"/>
      <c r="C713" s="251"/>
      <c r="D713" s="251"/>
      <c r="E713" s="251"/>
      <c r="F713" s="181" t="s">
        <v>123</v>
      </c>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2"/>
      <c r="AD713" s="182"/>
      <c r="AE713" s="182"/>
      <c r="AF713" s="182"/>
      <c r="AG713" s="182"/>
      <c r="AH713" s="182"/>
      <c r="AI713" s="182"/>
      <c r="AJ713" s="182"/>
      <c r="AK713" s="182"/>
      <c r="AL713" s="182"/>
      <c r="AM713" s="182"/>
      <c r="AN713" s="182"/>
      <c r="AO713" s="182"/>
      <c r="AP713" s="182"/>
      <c r="AQ713" s="182"/>
      <c r="AR713" s="182"/>
      <c r="AS713" s="182"/>
      <c r="AT713" s="182"/>
      <c r="AU713" s="183">
        <f t="shared" si="15"/>
        <v>0</v>
      </c>
    </row>
    <row r="714" spans="1:47" ht="17">
      <c r="A714" s="257"/>
      <c r="B714" s="249"/>
      <c r="C714" s="252"/>
      <c r="D714" s="252"/>
      <c r="E714" s="252"/>
      <c r="F714" s="184" t="s">
        <v>124</v>
      </c>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3">
        <f t="shared" si="15"/>
        <v>0</v>
      </c>
    </row>
    <row r="715" spans="1:47" ht="17">
      <c r="A715" s="257"/>
      <c r="B715" s="249" t="str">
        <f>'Operating Cost Categories'!A6</f>
        <v>Internet/Phones</v>
      </c>
      <c r="C715" s="250">
        <f>'Operating Cost Summary'!B678</f>
        <v>0</v>
      </c>
      <c r="D715" s="250">
        <f>'Operating Cost Summary'!C678</f>
        <v>0</v>
      </c>
      <c r="E715" s="250">
        <f>'Operating Cost Summary'!D678</f>
        <v>0</v>
      </c>
      <c r="F715" s="181" t="s">
        <v>122</v>
      </c>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182"/>
      <c r="AD715" s="182"/>
      <c r="AE715" s="182"/>
      <c r="AF715" s="182"/>
      <c r="AG715" s="182"/>
      <c r="AH715" s="182"/>
      <c r="AI715" s="182"/>
      <c r="AJ715" s="182"/>
      <c r="AK715" s="182"/>
      <c r="AL715" s="182"/>
      <c r="AM715" s="182"/>
      <c r="AN715" s="182"/>
      <c r="AO715" s="182"/>
      <c r="AP715" s="182"/>
      <c r="AQ715" s="182"/>
      <c r="AR715" s="182"/>
      <c r="AS715" s="182"/>
      <c r="AT715" s="182"/>
      <c r="AU715" s="183">
        <f t="shared" si="15"/>
        <v>0</v>
      </c>
    </row>
    <row r="716" spans="1:47" ht="17">
      <c r="A716" s="257"/>
      <c r="B716" s="249"/>
      <c r="C716" s="251"/>
      <c r="D716" s="251"/>
      <c r="E716" s="251"/>
      <c r="F716" s="184" t="s">
        <v>123</v>
      </c>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3">
        <f t="shared" si="15"/>
        <v>0</v>
      </c>
    </row>
    <row r="717" spans="1:47" ht="17">
      <c r="A717" s="257"/>
      <c r="B717" s="249"/>
      <c r="C717" s="252"/>
      <c r="D717" s="252"/>
      <c r="E717" s="252"/>
      <c r="F717" s="181" t="s">
        <v>124</v>
      </c>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182"/>
      <c r="AE717" s="182"/>
      <c r="AF717" s="182"/>
      <c r="AG717" s="182"/>
      <c r="AH717" s="182"/>
      <c r="AI717" s="182"/>
      <c r="AJ717" s="182"/>
      <c r="AK717" s="182"/>
      <c r="AL717" s="182"/>
      <c r="AM717" s="182"/>
      <c r="AN717" s="182"/>
      <c r="AO717" s="182"/>
      <c r="AP717" s="182"/>
      <c r="AQ717" s="182"/>
      <c r="AR717" s="182"/>
      <c r="AS717" s="182"/>
      <c r="AT717" s="182"/>
      <c r="AU717" s="183">
        <f t="shared" si="15"/>
        <v>0</v>
      </c>
    </row>
    <row r="718" spans="1:47" ht="17">
      <c r="A718" s="257"/>
      <c r="B718" s="249" t="str">
        <f>'Operating Cost Categories'!A7</f>
        <v>Office Supplies</v>
      </c>
      <c r="C718" s="250">
        <f>'Operating Cost Summary'!B679</f>
        <v>0</v>
      </c>
      <c r="D718" s="250">
        <f>'Operating Cost Summary'!C679</f>
        <v>0</v>
      </c>
      <c r="E718" s="250">
        <f>'Operating Cost Summary'!D679</f>
        <v>0</v>
      </c>
      <c r="F718" s="184" t="s">
        <v>122</v>
      </c>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3">
        <f t="shared" si="15"/>
        <v>0</v>
      </c>
    </row>
    <row r="719" spans="1:47" ht="17">
      <c r="A719" s="257"/>
      <c r="B719" s="249"/>
      <c r="C719" s="251"/>
      <c r="D719" s="251"/>
      <c r="E719" s="251"/>
      <c r="F719" s="181" t="s">
        <v>123</v>
      </c>
      <c r="G719" s="182"/>
      <c r="H719" s="182"/>
      <c r="I719" s="182"/>
      <c r="J719" s="182"/>
      <c r="K719" s="182"/>
      <c r="L719" s="182"/>
      <c r="M719" s="182"/>
      <c r="N719" s="182"/>
      <c r="O719" s="182"/>
      <c r="P719" s="182"/>
      <c r="Q719" s="182"/>
      <c r="R719" s="182"/>
      <c r="S719" s="182"/>
      <c r="T719" s="182"/>
      <c r="U719" s="182"/>
      <c r="V719" s="182"/>
      <c r="W719" s="182"/>
      <c r="X719" s="182"/>
      <c r="Y719" s="182"/>
      <c r="Z719" s="182"/>
      <c r="AA719" s="182"/>
      <c r="AB719" s="182"/>
      <c r="AC719" s="182"/>
      <c r="AD719" s="182"/>
      <c r="AE719" s="182"/>
      <c r="AF719" s="182"/>
      <c r="AG719" s="182"/>
      <c r="AH719" s="182"/>
      <c r="AI719" s="182"/>
      <c r="AJ719" s="182"/>
      <c r="AK719" s="182"/>
      <c r="AL719" s="182"/>
      <c r="AM719" s="182"/>
      <c r="AN719" s="182"/>
      <c r="AO719" s="182"/>
      <c r="AP719" s="182"/>
      <c r="AQ719" s="182"/>
      <c r="AR719" s="182"/>
      <c r="AS719" s="182"/>
      <c r="AT719" s="182"/>
      <c r="AU719" s="183">
        <f t="shared" si="15"/>
        <v>0</v>
      </c>
    </row>
    <row r="720" spans="1:47" ht="17">
      <c r="A720" s="257"/>
      <c r="B720" s="249"/>
      <c r="C720" s="252"/>
      <c r="D720" s="252"/>
      <c r="E720" s="252"/>
      <c r="F720" s="184" t="s">
        <v>124</v>
      </c>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3">
        <f t="shared" si="15"/>
        <v>0</v>
      </c>
    </row>
    <row r="721" spans="1:47" ht="17">
      <c r="A721" s="257"/>
      <c r="B721" s="249" t="str">
        <f>'Operating Cost Categories'!A8</f>
        <v>Transportation</v>
      </c>
      <c r="C721" s="250">
        <f>'Operating Cost Summary'!B680</f>
        <v>0</v>
      </c>
      <c r="D721" s="250">
        <f>'Operating Cost Summary'!C680</f>
        <v>0</v>
      </c>
      <c r="E721" s="250">
        <f>'Operating Cost Summary'!D680</f>
        <v>0</v>
      </c>
      <c r="F721" s="181" t="s">
        <v>122</v>
      </c>
      <c r="G721" s="182"/>
      <c r="H721" s="182"/>
      <c r="I721" s="182"/>
      <c r="J721" s="182"/>
      <c r="K721" s="182"/>
      <c r="L721" s="182"/>
      <c r="M721" s="182"/>
      <c r="N721" s="182"/>
      <c r="O721" s="182"/>
      <c r="P721" s="182"/>
      <c r="Q721" s="182"/>
      <c r="R721" s="182"/>
      <c r="S721" s="182"/>
      <c r="T721" s="182"/>
      <c r="U721" s="182"/>
      <c r="V721" s="182"/>
      <c r="W721" s="182"/>
      <c r="X721" s="182"/>
      <c r="Y721" s="182"/>
      <c r="Z721" s="182"/>
      <c r="AA721" s="182"/>
      <c r="AB721" s="182"/>
      <c r="AC721" s="182"/>
      <c r="AD721" s="182"/>
      <c r="AE721" s="182"/>
      <c r="AF721" s="182"/>
      <c r="AG721" s="182"/>
      <c r="AH721" s="182"/>
      <c r="AI721" s="182"/>
      <c r="AJ721" s="182"/>
      <c r="AK721" s="182"/>
      <c r="AL721" s="182"/>
      <c r="AM721" s="182"/>
      <c r="AN721" s="182"/>
      <c r="AO721" s="182"/>
      <c r="AP721" s="182"/>
      <c r="AQ721" s="182"/>
      <c r="AR721" s="182"/>
      <c r="AS721" s="182"/>
      <c r="AT721" s="182"/>
      <c r="AU721" s="183">
        <f t="shared" si="15"/>
        <v>0</v>
      </c>
    </row>
    <row r="722" spans="1:47" ht="17">
      <c r="A722" s="257"/>
      <c r="B722" s="249"/>
      <c r="C722" s="251"/>
      <c r="D722" s="251"/>
      <c r="E722" s="251"/>
      <c r="F722" s="184" t="s">
        <v>123</v>
      </c>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3">
        <f t="shared" si="15"/>
        <v>0</v>
      </c>
    </row>
    <row r="723" spans="1:47" ht="17">
      <c r="A723" s="257"/>
      <c r="B723" s="249"/>
      <c r="C723" s="252"/>
      <c r="D723" s="252"/>
      <c r="E723" s="252"/>
      <c r="F723" s="181" t="s">
        <v>124</v>
      </c>
      <c r="G723" s="182"/>
      <c r="H723" s="182"/>
      <c r="I723" s="182"/>
      <c r="J723" s="182"/>
      <c r="K723" s="182"/>
      <c r="L723" s="182"/>
      <c r="M723" s="182"/>
      <c r="N723" s="182"/>
      <c r="O723" s="182"/>
      <c r="P723" s="182"/>
      <c r="Q723" s="182"/>
      <c r="R723" s="182"/>
      <c r="S723" s="182"/>
      <c r="T723" s="182"/>
      <c r="U723" s="182"/>
      <c r="V723" s="182"/>
      <c r="W723" s="182"/>
      <c r="X723" s="182"/>
      <c r="Y723" s="182"/>
      <c r="Z723" s="182"/>
      <c r="AA723" s="182"/>
      <c r="AB723" s="182"/>
      <c r="AC723" s="182"/>
      <c r="AD723" s="182"/>
      <c r="AE723" s="182"/>
      <c r="AF723" s="182"/>
      <c r="AG723" s="182"/>
      <c r="AH723" s="182"/>
      <c r="AI723" s="182"/>
      <c r="AJ723" s="182"/>
      <c r="AK723" s="182"/>
      <c r="AL723" s="182"/>
      <c r="AM723" s="182"/>
      <c r="AN723" s="182"/>
      <c r="AO723" s="182"/>
      <c r="AP723" s="182"/>
      <c r="AQ723" s="182"/>
      <c r="AR723" s="182"/>
      <c r="AS723" s="182"/>
      <c r="AT723" s="182"/>
      <c r="AU723" s="183">
        <f t="shared" si="15"/>
        <v>0</v>
      </c>
    </row>
    <row r="724" spans="1:47" ht="17">
      <c r="A724" s="257"/>
      <c r="B724" s="249" t="str">
        <f>'Operating Cost Categories'!A9</f>
        <v>Consultants/Contracts</v>
      </c>
      <c r="C724" s="250">
        <f>'Operating Cost Summary'!B681</f>
        <v>0</v>
      </c>
      <c r="D724" s="250">
        <f>'Operating Cost Summary'!C681</f>
        <v>0</v>
      </c>
      <c r="E724" s="250">
        <f>'Operating Cost Summary'!D681</f>
        <v>0</v>
      </c>
      <c r="F724" s="184" t="s">
        <v>122</v>
      </c>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3">
        <f t="shared" si="15"/>
        <v>0</v>
      </c>
    </row>
    <row r="725" spans="1:47" ht="17">
      <c r="A725" s="257"/>
      <c r="B725" s="249"/>
      <c r="C725" s="251"/>
      <c r="D725" s="251"/>
      <c r="E725" s="251"/>
      <c r="F725" s="181" t="s">
        <v>123</v>
      </c>
      <c r="G725" s="182"/>
      <c r="H725" s="182"/>
      <c r="I725" s="182"/>
      <c r="J725" s="182"/>
      <c r="K725" s="182"/>
      <c r="L725" s="182"/>
      <c r="M725" s="182"/>
      <c r="N725" s="182"/>
      <c r="O725" s="182"/>
      <c r="P725" s="182"/>
      <c r="Q725" s="182"/>
      <c r="R725" s="182"/>
      <c r="S725" s="182"/>
      <c r="T725" s="182"/>
      <c r="U725" s="182"/>
      <c r="V725" s="182"/>
      <c r="W725" s="182"/>
      <c r="X725" s="182"/>
      <c r="Y725" s="182"/>
      <c r="Z725" s="182"/>
      <c r="AA725" s="182"/>
      <c r="AB725" s="182"/>
      <c r="AC725" s="182"/>
      <c r="AD725" s="182"/>
      <c r="AE725" s="182"/>
      <c r="AF725" s="182"/>
      <c r="AG725" s="182"/>
      <c r="AH725" s="182"/>
      <c r="AI725" s="182"/>
      <c r="AJ725" s="182"/>
      <c r="AK725" s="182"/>
      <c r="AL725" s="182"/>
      <c r="AM725" s="182"/>
      <c r="AN725" s="182"/>
      <c r="AO725" s="182"/>
      <c r="AP725" s="182"/>
      <c r="AQ725" s="182"/>
      <c r="AR725" s="182"/>
      <c r="AS725" s="182"/>
      <c r="AT725" s="182"/>
      <c r="AU725" s="183">
        <f t="shared" si="15"/>
        <v>0</v>
      </c>
    </row>
    <row r="726" spans="1:47" ht="17">
      <c r="A726" s="257"/>
      <c r="B726" s="249"/>
      <c r="C726" s="252"/>
      <c r="D726" s="252"/>
      <c r="E726" s="252"/>
      <c r="F726" s="184" t="s">
        <v>124</v>
      </c>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3">
        <f t="shared" si="15"/>
        <v>0</v>
      </c>
    </row>
    <row r="727" spans="1:47" ht="17">
      <c r="A727" s="257"/>
      <c r="B727" s="249" t="str">
        <f>'Operating Cost Categories'!A10</f>
        <v>A</v>
      </c>
      <c r="C727" s="250">
        <f>'Operating Cost Summary'!B682</f>
        <v>0</v>
      </c>
      <c r="D727" s="250">
        <f>'Operating Cost Summary'!C682</f>
        <v>0</v>
      </c>
      <c r="E727" s="250">
        <f>'Operating Cost Summary'!D682</f>
        <v>0</v>
      </c>
      <c r="F727" s="181" t="s">
        <v>122</v>
      </c>
      <c r="G727" s="182"/>
      <c r="H727" s="182"/>
      <c r="I727" s="182"/>
      <c r="J727" s="182"/>
      <c r="K727" s="182"/>
      <c r="L727" s="182"/>
      <c r="M727" s="182"/>
      <c r="N727" s="182"/>
      <c r="O727" s="182"/>
      <c r="P727" s="182"/>
      <c r="Q727" s="182"/>
      <c r="R727" s="182"/>
      <c r="S727" s="182"/>
      <c r="T727" s="182"/>
      <c r="U727" s="182"/>
      <c r="V727" s="182"/>
      <c r="W727" s="182"/>
      <c r="X727" s="182"/>
      <c r="Y727" s="182"/>
      <c r="Z727" s="182"/>
      <c r="AA727" s="182"/>
      <c r="AB727" s="182"/>
      <c r="AC727" s="182"/>
      <c r="AD727" s="182"/>
      <c r="AE727" s="182"/>
      <c r="AF727" s="182"/>
      <c r="AG727" s="182"/>
      <c r="AH727" s="182"/>
      <c r="AI727" s="182"/>
      <c r="AJ727" s="182"/>
      <c r="AK727" s="182"/>
      <c r="AL727" s="182"/>
      <c r="AM727" s="182"/>
      <c r="AN727" s="182"/>
      <c r="AO727" s="182"/>
      <c r="AP727" s="182"/>
      <c r="AQ727" s="182"/>
      <c r="AR727" s="182"/>
      <c r="AS727" s="182"/>
      <c r="AT727" s="182"/>
      <c r="AU727" s="183">
        <f t="shared" si="15"/>
        <v>0</v>
      </c>
    </row>
    <row r="728" spans="1:47" ht="17">
      <c r="A728" s="257"/>
      <c r="B728" s="249"/>
      <c r="C728" s="251"/>
      <c r="D728" s="251"/>
      <c r="E728" s="251"/>
      <c r="F728" s="184" t="s">
        <v>123</v>
      </c>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3">
        <f t="shared" si="15"/>
        <v>0</v>
      </c>
    </row>
    <row r="729" spans="1:47" ht="17">
      <c r="A729" s="257"/>
      <c r="B729" s="249"/>
      <c r="C729" s="252"/>
      <c r="D729" s="252"/>
      <c r="E729" s="252"/>
      <c r="F729" s="181" t="s">
        <v>124</v>
      </c>
      <c r="G729" s="182"/>
      <c r="H729" s="182"/>
      <c r="I729" s="182"/>
      <c r="J729" s="182"/>
      <c r="K729" s="182"/>
      <c r="L729" s="182"/>
      <c r="M729" s="182"/>
      <c r="N729" s="182"/>
      <c r="O729" s="182"/>
      <c r="P729" s="182"/>
      <c r="Q729" s="182"/>
      <c r="R729" s="182"/>
      <c r="S729" s="182"/>
      <c r="T729" s="182"/>
      <c r="U729" s="182"/>
      <c r="V729" s="182"/>
      <c r="W729" s="182"/>
      <c r="X729" s="182"/>
      <c r="Y729" s="182"/>
      <c r="Z729" s="182"/>
      <c r="AA729" s="182"/>
      <c r="AB729" s="182"/>
      <c r="AC729" s="182"/>
      <c r="AD729" s="182"/>
      <c r="AE729" s="182"/>
      <c r="AF729" s="182"/>
      <c r="AG729" s="182"/>
      <c r="AH729" s="182"/>
      <c r="AI729" s="182"/>
      <c r="AJ729" s="182"/>
      <c r="AK729" s="182"/>
      <c r="AL729" s="182"/>
      <c r="AM729" s="182"/>
      <c r="AN729" s="182"/>
      <c r="AO729" s="182"/>
      <c r="AP729" s="182"/>
      <c r="AQ729" s="182"/>
      <c r="AR729" s="182"/>
      <c r="AS729" s="182"/>
      <c r="AT729" s="182"/>
      <c r="AU729" s="183">
        <f t="shared" si="15"/>
        <v>0</v>
      </c>
    </row>
    <row r="730" spans="1:47" ht="17">
      <c r="A730" s="257"/>
      <c r="B730" s="249" t="str">
        <f>'Operating Cost Categories'!A11</f>
        <v>B</v>
      </c>
      <c r="C730" s="250">
        <f>'Operating Cost Summary'!B683</f>
        <v>0</v>
      </c>
      <c r="D730" s="250">
        <f>'Operating Cost Summary'!C683</f>
        <v>0</v>
      </c>
      <c r="E730" s="250">
        <f>'Operating Cost Summary'!D683</f>
        <v>0</v>
      </c>
      <c r="F730" s="184" t="s">
        <v>122</v>
      </c>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3">
        <f t="shared" si="15"/>
        <v>0</v>
      </c>
    </row>
    <row r="731" spans="1:47" ht="17">
      <c r="A731" s="257"/>
      <c r="B731" s="249"/>
      <c r="C731" s="251"/>
      <c r="D731" s="251"/>
      <c r="E731" s="251"/>
      <c r="F731" s="181" t="s">
        <v>123</v>
      </c>
      <c r="G731" s="182"/>
      <c r="H731" s="182"/>
      <c r="I731" s="182"/>
      <c r="J731" s="182"/>
      <c r="K731" s="182"/>
      <c r="L731" s="182"/>
      <c r="M731" s="182"/>
      <c r="N731" s="182"/>
      <c r="O731" s="182"/>
      <c r="P731" s="182"/>
      <c r="Q731" s="182"/>
      <c r="R731" s="182"/>
      <c r="S731" s="182"/>
      <c r="T731" s="182"/>
      <c r="U731" s="182"/>
      <c r="V731" s="182"/>
      <c r="W731" s="182"/>
      <c r="X731" s="182"/>
      <c r="Y731" s="182"/>
      <c r="Z731" s="182"/>
      <c r="AA731" s="182"/>
      <c r="AB731" s="182"/>
      <c r="AC731" s="182"/>
      <c r="AD731" s="182"/>
      <c r="AE731" s="182"/>
      <c r="AF731" s="182"/>
      <c r="AG731" s="182"/>
      <c r="AH731" s="182"/>
      <c r="AI731" s="182"/>
      <c r="AJ731" s="182"/>
      <c r="AK731" s="182"/>
      <c r="AL731" s="182"/>
      <c r="AM731" s="182"/>
      <c r="AN731" s="182"/>
      <c r="AO731" s="182"/>
      <c r="AP731" s="182"/>
      <c r="AQ731" s="182"/>
      <c r="AR731" s="182"/>
      <c r="AS731" s="182"/>
      <c r="AT731" s="182"/>
      <c r="AU731" s="183">
        <f t="shared" si="15"/>
        <v>0</v>
      </c>
    </row>
    <row r="732" spans="1:47" ht="17">
      <c r="A732" s="257"/>
      <c r="B732" s="249"/>
      <c r="C732" s="252"/>
      <c r="D732" s="252"/>
      <c r="E732" s="252"/>
      <c r="F732" s="184" t="s">
        <v>124</v>
      </c>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3">
        <f t="shared" si="15"/>
        <v>0</v>
      </c>
    </row>
    <row r="733" spans="1:47" ht="17">
      <c r="A733" s="257"/>
      <c r="B733" s="249" t="str">
        <f>'Operating Cost Categories'!A12</f>
        <v>C</v>
      </c>
      <c r="C733" s="250">
        <f>'Operating Cost Summary'!B684</f>
        <v>0</v>
      </c>
      <c r="D733" s="250">
        <f>'Operating Cost Summary'!C684</f>
        <v>0</v>
      </c>
      <c r="E733" s="250">
        <f>'Operating Cost Summary'!D684</f>
        <v>0</v>
      </c>
      <c r="F733" s="181" t="s">
        <v>122</v>
      </c>
      <c r="G733" s="182"/>
      <c r="H733" s="182"/>
      <c r="I733" s="182"/>
      <c r="J733" s="182"/>
      <c r="K733" s="182"/>
      <c r="L733" s="182"/>
      <c r="M733" s="182"/>
      <c r="N733" s="182"/>
      <c r="O733" s="182"/>
      <c r="P733" s="182"/>
      <c r="Q733" s="182"/>
      <c r="R733" s="182"/>
      <c r="S733" s="182"/>
      <c r="T733" s="182"/>
      <c r="U733" s="182"/>
      <c r="V733" s="182"/>
      <c r="W733" s="182"/>
      <c r="X733" s="182"/>
      <c r="Y733" s="182"/>
      <c r="Z733" s="182"/>
      <c r="AA733" s="182"/>
      <c r="AB733" s="182"/>
      <c r="AC733" s="182"/>
      <c r="AD733" s="182"/>
      <c r="AE733" s="182"/>
      <c r="AF733" s="182"/>
      <c r="AG733" s="182"/>
      <c r="AH733" s="182"/>
      <c r="AI733" s="182"/>
      <c r="AJ733" s="182"/>
      <c r="AK733" s="182"/>
      <c r="AL733" s="182"/>
      <c r="AM733" s="182"/>
      <c r="AN733" s="182"/>
      <c r="AO733" s="182"/>
      <c r="AP733" s="182"/>
      <c r="AQ733" s="182"/>
      <c r="AR733" s="182"/>
      <c r="AS733" s="182"/>
      <c r="AT733" s="182"/>
      <c r="AU733" s="183">
        <f t="shared" si="15"/>
        <v>0</v>
      </c>
    </row>
    <row r="734" spans="1:47" ht="17">
      <c r="A734" s="257"/>
      <c r="B734" s="249"/>
      <c r="C734" s="251"/>
      <c r="D734" s="251"/>
      <c r="E734" s="251"/>
      <c r="F734" s="184" t="s">
        <v>123</v>
      </c>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3">
        <f t="shared" si="15"/>
        <v>0</v>
      </c>
    </row>
    <row r="735" spans="1:47" ht="17">
      <c r="A735" s="257"/>
      <c r="B735" s="249"/>
      <c r="C735" s="252"/>
      <c r="D735" s="252"/>
      <c r="E735" s="252"/>
      <c r="F735" s="181" t="s">
        <v>124</v>
      </c>
      <c r="G735" s="182"/>
      <c r="H735" s="182"/>
      <c r="I735" s="182"/>
      <c r="J735" s="182"/>
      <c r="K735" s="182"/>
      <c r="L735" s="182"/>
      <c r="M735" s="182"/>
      <c r="N735" s="182"/>
      <c r="O735" s="182"/>
      <c r="P735" s="182"/>
      <c r="Q735" s="182"/>
      <c r="R735" s="182"/>
      <c r="S735" s="182"/>
      <c r="T735" s="182"/>
      <c r="U735" s="182"/>
      <c r="V735" s="182"/>
      <c r="W735" s="182"/>
      <c r="X735" s="182"/>
      <c r="Y735" s="182"/>
      <c r="Z735" s="182"/>
      <c r="AA735" s="182"/>
      <c r="AB735" s="182"/>
      <c r="AC735" s="182"/>
      <c r="AD735" s="182"/>
      <c r="AE735" s="182"/>
      <c r="AF735" s="182"/>
      <c r="AG735" s="182"/>
      <c r="AH735" s="182"/>
      <c r="AI735" s="182"/>
      <c r="AJ735" s="182"/>
      <c r="AK735" s="182"/>
      <c r="AL735" s="182"/>
      <c r="AM735" s="182"/>
      <c r="AN735" s="182"/>
      <c r="AO735" s="182"/>
      <c r="AP735" s="182"/>
      <c r="AQ735" s="182"/>
      <c r="AR735" s="182"/>
      <c r="AS735" s="182"/>
      <c r="AT735" s="182"/>
      <c r="AU735" s="183">
        <f t="shared" si="15"/>
        <v>0</v>
      </c>
    </row>
    <row r="736" spans="1:47" ht="17">
      <c r="A736" s="257"/>
      <c r="B736" s="249" t="str">
        <f>'Operating Cost Categories'!A13</f>
        <v>D</v>
      </c>
      <c r="C736" s="250">
        <f>'Operating Cost Summary'!B685</f>
        <v>0</v>
      </c>
      <c r="D736" s="250">
        <f>'Operating Cost Summary'!C685</f>
        <v>0</v>
      </c>
      <c r="E736" s="250">
        <f>'Operating Cost Summary'!D685</f>
        <v>0</v>
      </c>
      <c r="F736" s="184" t="s">
        <v>122</v>
      </c>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3">
        <f t="shared" si="15"/>
        <v>0</v>
      </c>
    </row>
    <row r="737" spans="1:47" ht="17">
      <c r="A737" s="257"/>
      <c r="B737" s="249"/>
      <c r="C737" s="251"/>
      <c r="D737" s="251"/>
      <c r="E737" s="251"/>
      <c r="F737" s="181" t="s">
        <v>123</v>
      </c>
      <c r="G737" s="182"/>
      <c r="H737" s="182"/>
      <c r="I737" s="182"/>
      <c r="J737" s="182"/>
      <c r="K737" s="182"/>
      <c r="L737" s="182"/>
      <c r="M737" s="182"/>
      <c r="N737" s="182"/>
      <c r="O737" s="182"/>
      <c r="P737" s="182"/>
      <c r="Q737" s="182"/>
      <c r="R737" s="182"/>
      <c r="S737" s="182"/>
      <c r="T737" s="182"/>
      <c r="U737" s="182"/>
      <c r="V737" s="182"/>
      <c r="W737" s="182"/>
      <c r="X737" s="182"/>
      <c r="Y737" s="182"/>
      <c r="Z737" s="182"/>
      <c r="AA737" s="182"/>
      <c r="AB737" s="182"/>
      <c r="AC737" s="182"/>
      <c r="AD737" s="182"/>
      <c r="AE737" s="182"/>
      <c r="AF737" s="182"/>
      <c r="AG737" s="182"/>
      <c r="AH737" s="182"/>
      <c r="AI737" s="182"/>
      <c r="AJ737" s="182"/>
      <c r="AK737" s="182"/>
      <c r="AL737" s="182"/>
      <c r="AM737" s="182"/>
      <c r="AN737" s="182"/>
      <c r="AO737" s="182"/>
      <c r="AP737" s="182"/>
      <c r="AQ737" s="182"/>
      <c r="AR737" s="182"/>
      <c r="AS737" s="182"/>
      <c r="AT737" s="182"/>
      <c r="AU737" s="183">
        <f t="shared" si="15"/>
        <v>0</v>
      </c>
    </row>
    <row r="738" spans="1:47" ht="17">
      <c r="A738" s="257"/>
      <c r="B738" s="249"/>
      <c r="C738" s="252"/>
      <c r="D738" s="252"/>
      <c r="E738" s="252"/>
      <c r="F738" s="184" t="s">
        <v>124</v>
      </c>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3">
        <f t="shared" si="15"/>
        <v>0</v>
      </c>
    </row>
    <row r="739" spans="1:47" ht="17">
      <c r="A739" s="257"/>
      <c r="B739" s="249" t="str">
        <f>'Operating Cost Categories'!A14</f>
        <v>E</v>
      </c>
      <c r="C739" s="250">
        <f>'Operating Cost Summary'!B686</f>
        <v>0</v>
      </c>
      <c r="D739" s="250">
        <f>'Operating Cost Summary'!C686</f>
        <v>0</v>
      </c>
      <c r="E739" s="250">
        <f>'Operating Cost Summary'!D686</f>
        <v>0</v>
      </c>
      <c r="F739" s="181" t="s">
        <v>122</v>
      </c>
      <c r="G739" s="182"/>
      <c r="H739" s="182"/>
      <c r="I739" s="182"/>
      <c r="J739" s="182"/>
      <c r="K739" s="182"/>
      <c r="L739" s="182"/>
      <c r="M739" s="182"/>
      <c r="N739" s="182"/>
      <c r="O739" s="182"/>
      <c r="P739" s="182"/>
      <c r="Q739" s="182"/>
      <c r="R739" s="182"/>
      <c r="S739" s="182"/>
      <c r="T739" s="182"/>
      <c r="U739" s="182"/>
      <c r="V739" s="182"/>
      <c r="W739" s="182"/>
      <c r="X739" s="182"/>
      <c r="Y739" s="182"/>
      <c r="Z739" s="182"/>
      <c r="AA739" s="182"/>
      <c r="AB739" s="182"/>
      <c r="AC739" s="182"/>
      <c r="AD739" s="182"/>
      <c r="AE739" s="182"/>
      <c r="AF739" s="182"/>
      <c r="AG739" s="182"/>
      <c r="AH739" s="182"/>
      <c r="AI739" s="182"/>
      <c r="AJ739" s="182"/>
      <c r="AK739" s="182"/>
      <c r="AL739" s="182"/>
      <c r="AM739" s="182"/>
      <c r="AN739" s="182"/>
      <c r="AO739" s="182"/>
      <c r="AP739" s="182"/>
      <c r="AQ739" s="182"/>
      <c r="AR739" s="182"/>
      <c r="AS739" s="182"/>
      <c r="AT739" s="182"/>
      <c r="AU739" s="183">
        <f t="shared" si="15"/>
        <v>0</v>
      </c>
    </row>
    <row r="740" spans="1:47" ht="17">
      <c r="A740" s="257"/>
      <c r="B740" s="249"/>
      <c r="C740" s="251"/>
      <c r="D740" s="251"/>
      <c r="E740" s="251"/>
      <c r="F740" s="184" t="s">
        <v>123</v>
      </c>
      <c r="G740" s="186"/>
      <c r="H740" s="186"/>
      <c r="I740" s="186"/>
      <c r="J740" s="186"/>
      <c r="K740" s="186"/>
      <c r="L740" s="186"/>
      <c r="M740" s="186"/>
      <c r="N740" s="186"/>
      <c r="O740" s="186"/>
      <c r="P740" s="186"/>
      <c r="Q740" s="186"/>
      <c r="R740" s="186"/>
      <c r="S740" s="186"/>
      <c r="T740" s="186"/>
      <c r="U740" s="186"/>
      <c r="V740" s="186"/>
      <c r="W740" s="186"/>
      <c r="X740" s="186"/>
      <c r="Y740" s="186"/>
      <c r="Z740" s="186"/>
      <c r="AA740" s="186"/>
      <c r="AB740" s="186"/>
      <c r="AC740" s="186"/>
      <c r="AD740" s="186"/>
      <c r="AE740" s="186"/>
      <c r="AF740" s="186"/>
      <c r="AG740" s="186"/>
      <c r="AH740" s="186"/>
      <c r="AI740" s="186"/>
      <c r="AJ740" s="186"/>
      <c r="AK740" s="186"/>
      <c r="AL740" s="186"/>
      <c r="AM740" s="186"/>
      <c r="AN740" s="186"/>
      <c r="AO740" s="186"/>
      <c r="AP740" s="186"/>
      <c r="AQ740" s="186"/>
      <c r="AR740" s="186"/>
      <c r="AS740" s="186"/>
      <c r="AT740" s="186"/>
      <c r="AU740" s="183">
        <f t="shared" si="15"/>
        <v>0</v>
      </c>
    </row>
    <row r="741" spans="1:47" ht="17">
      <c r="A741" s="257"/>
      <c r="B741" s="249"/>
      <c r="C741" s="252"/>
      <c r="D741" s="252"/>
      <c r="E741" s="252"/>
      <c r="F741" s="181" t="s">
        <v>124</v>
      </c>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3">
        <f t="shared" si="15"/>
        <v>0</v>
      </c>
    </row>
    <row r="743" spans="1:47" ht="19">
      <c r="A743" s="261" t="s">
        <v>132</v>
      </c>
      <c r="B743" s="263" t="s">
        <v>120</v>
      </c>
      <c r="C743" s="264" t="s">
        <v>27</v>
      </c>
      <c r="D743" s="264" t="s">
        <v>28</v>
      </c>
      <c r="E743" s="264" t="s">
        <v>29</v>
      </c>
      <c r="F743" s="253" t="s">
        <v>26</v>
      </c>
      <c r="G743" s="254" t="s">
        <v>2</v>
      </c>
      <c r="H743" s="255"/>
      <c r="I743" s="255"/>
      <c r="J743" s="255"/>
      <c r="K743" s="255"/>
      <c r="L743" s="255"/>
      <c r="M743" s="255"/>
      <c r="N743" s="255"/>
      <c r="O743" s="255"/>
      <c r="P743" s="255"/>
      <c r="Q743" s="255"/>
      <c r="R743" s="255"/>
      <c r="S743" s="255"/>
      <c r="T743" s="255"/>
      <c r="U743" s="255"/>
      <c r="V743" s="255"/>
      <c r="W743" s="255"/>
      <c r="X743" s="255"/>
      <c r="Y743" s="255"/>
      <c r="Z743" s="255"/>
      <c r="AA743" s="255"/>
      <c r="AB743" s="255"/>
      <c r="AC743" s="255"/>
      <c r="AD743" s="255"/>
      <c r="AE743" s="255"/>
      <c r="AF743" s="255"/>
      <c r="AG743" s="255"/>
      <c r="AH743" s="255"/>
      <c r="AI743" s="255"/>
      <c r="AJ743" s="255"/>
      <c r="AK743" s="255"/>
      <c r="AL743" s="255"/>
      <c r="AM743" s="255"/>
      <c r="AN743" s="255"/>
      <c r="AO743" s="255"/>
      <c r="AP743" s="255"/>
      <c r="AQ743" s="255"/>
      <c r="AR743" s="255"/>
      <c r="AS743" s="255"/>
      <c r="AT743" s="255"/>
      <c r="AU743" s="256" t="s">
        <v>0</v>
      </c>
    </row>
    <row r="744" spans="1:47" ht="18">
      <c r="A744" s="262"/>
      <c r="B744" s="263"/>
      <c r="C744" s="265"/>
      <c r="D744" s="265"/>
      <c r="E744" s="265"/>
      <c r="F744" s="253"/>
      <c r="G744" s="180" t="str">
        <f>'Initiative Basics'!C3</f>
        <v>A</v>
      </c>
      <c r="H744" s="180" t="str">
        <f>'Initiative Basics'!C4</f>
        <v>B</v>
      </c>
      <c r="I744" s="180" t="str">
        <f>'Initiative Basics'!C5</f>
        <v>C</v>
      </c>
      <c r="J744" s="180" t="str">
        <f>'Initiative Basics'!C6</f>
        <v>D</v>
      </c>
      <c r="K744" s="180" t="str">
        <f>'Initiative Basics'!C7</f>
        <v>E</v>
      </c>
      <c r="L744" s="180" t="str">
        <f>'Initiative Basics'!C8</f>
        <v>F</v>
      </c>
      <c r="M744" s="180" t="str">
        <f>'Initiative Basics'!C9</f>
        <v>G</v>
      </c>
      <c r="N744" s="180" t="str">
        <f>'Initiative Basics'!C10</f>
        <v>H</v>
      </c>
      <c r="O744" s="180" t="str">
        <f>'Initiative Basics'!C11</f>
        <v>I</v>
      </c>
      <c r="P744" s="180" t="str">
        <f>'Initiative Basics'!C12</f>
        <v>J</v>
      </c>
      <c r="Q744" s="180" t="str">
        <f>'Initiative Basics'!C13</f>
        <v>K</v>
      </c>
      <c r="R744" s="180" t="str">
        <f>'Initiative Basics'!C14</f>
        <v>L</v>
      </c>
      <c r="S744" s="180" t="str">
        <f>'Initiative Basics'!C15</f>
        <v>M</v>
      </c>
      <c r="T744" s="180" t="str">
        <f>'Initiative Basics'!C16</f>
        <v>N</v>
      </c>
      <c r="U744" s="180" t="str">
        <f>'Initiative Basics'!C17</f>
        <v>O</v>
      </c>
      <c r="V744" s="180" t="str">
        <f>'Initiative Basics'!C18</f>
        <v>P</v>
      </c>
      <c r="W744" s="180" t="str">
        <f>'Initiative Basics'!C19</f>
        <v>Q</v>
      </c>
      <c r="X744" s="180" t="str">
        <f>'Initiative Basics'!C20</f>
        <v>R</v>
      </c>
      <c r="Y744" s="180" t="str">
        <f>'Initiative Basics'!C21</f>
        <v>S</v>
      </c>
      <c r="Z744" s="180" t="str">
        <f>'Initiative Basics'!C22</f>
        <v>T</v>
      </c>
      <c r="AA744" s="180" t="str">
        <f>'Initiative Basics'!C23</f>
        <v>U</v>
      </c>
      <c r="AB744" s="180" t="str">
        <f>'Initiative Basics'!C24</f>
        <v>V</v>
      </c>
      <c r="AC744" s="180" t="str">
        <f>'Initiative Basics'!C25</f>
        <v>W</v>
      </c>
      <c r="AD744" s="180" t="str">
        <f>'Initiative Basics'!C26</f>
        <v>X</v>
      </c>
      <c r="AE744" s="180" t="str">
        <f>'Initiative Basics'!C27</f>
        <v>Y</v>
      </c>
      <c r="AF744" s="180" t="str">
        <f>'Initiative Basics'!C28</f>
        <v>Z</v>
      </c>
      <c r="AG744" s="180">
        <f>'Initiative Basics'!C29</f>
        <v>0</v>
      </c>
      <c r="AH744" s="180">
        <f>'Initiative Basics'!C30</f>
        <v>0</v>
      </c>
      <c r="AI744" s="180">
        <f>'Initiative Basics'!C31</f>
        <v>0</v>
      </c>
      <c r="AJ744" s="180">
        <f>'Initiative Basics'!C32</f>
        <v>0</v>
      </c>
      <c r="AK744" s="180">
        <f>'Initiative Basics'!C33</f>
        <v>0</v>
      </c>
      <c r="AL744" s="180">
        <f>'Initiative Basics'!C34</f>
        <v>0</v>
      </c>
      <c r="AM744" s="180">
        <f>'Initiative Basics'!C35</f>
        <v>0</v>
      </c>
      <c r="AN744" s="180">
        <f>'Initiative Basics'!C36</f>
        <v>0</v>
      </c>
      <c r="AO744" s="180">
        <f>'Initiative Basics'!C37</f>
        <v>0</v>
      </c>
      <c r="AP744" s="180">
        <f>'Initiative Basics'!C38</f>
        <v>0</v>
      </c>
      <c r="AQ744" s="180">
        <f>'Initiative Basics'!C39</f>
        <v>0</v>
      </c>
      <c r="AR744" s="180">
        <f>'Initiative Basics'!C40</f>
        <v>0</v>
      </c>
      <c r="AS744" s="180">
        <f>'Initiative Basics'!C41</f>
        <v>0</v>
      </c>
      <c r="AT744" s="180">
        <f>'Initiative Basics'!C42</f>
        <v>0</v>
      </c>
      <c r="AU744" s="256"/>
    </row>
    <row r="745" spans="1:47" ht="17">
      <c r="A745" s="257" t="str">
        <f>'Initiative Basics'!A20</f>
        <v>R</v>
      </c>
      <c r="B745" s="258" t="str">
        <f>'Operating Cost Categories'!A2</f>
        <v>Staff</v>
      </c>
      <c r="C745" s="250">
        <f>'Operating Cost Summary'!B716</f>
        <v>0</v>
      </c>
      <c r="D745" s="250">
        <f>'Operating Cost Summary'!C716</f>
        <v>0</v>
      </c>
      <c r="E745" s="250">
        <f>'Operating Cost Summary'!D716</f>
        <v>0</v>
      </c>
      <c r="F745" s="181" t="s">
        <v>122</v>
      </c>
      <c r="G745" s="182"/>
      <c r="H745" s="182"/>
      <c r="I745" s="182"/>
      <c r="J745" s="182"/>
      <c r="K745" s="182"/>
      <c r="L745" s="182"/>
      <c r="M745" s="182"/>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c r="AK745" s="182"/>
      <c r="AL745" s="182"/>
      <c r="AM745" s="182"/>
      <c r="AN745" s="182"/>
      <c r="AO745" s="182"/>
      <c r="AP745" s="182"/>
      <c r="AQ745" s="182"/>
      <c r="AR745" s="182"/>
      <c r="AS745" s="182"/>
      <c r="AT745" s="182"/>
      <c r="AU745" s="183">
        <f>SUM(G745:AT745)</f>
        <v>0</v>
      </c>
    </row>
    <row r="746" spans="1:47" ht="17">
      <c r="A746" s="257"/>
      <c r="B746" s="259"/>
      <c r="C746" s="251"/>
      <c r="D746" s="251"/>
      <c r="E746" s="251"/>
      <c r="F746" s="184" t="s">
        <v>123</v>
      </c>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3">
        <f t="shared" ref="AU746:AU783" si="16">SUM(G746:AT746)</f>
        <v>0</v>
      </c>
    </row>
    <row r="747" spans="1:47" ht="17">
      <c r="A747" s="257"/>
      <c r="B747" s="260"/>
      <c r="C747" s="252"/>
      <c r="D747" s="252"/>
      <c r="E747" s="252"/>
      <c r="F747" s="181" t="s">
        <v>124</v>
      </c>
      <c r="G747" s="182"/>
      <c r="H747" s="182"/>
      <c r="I747" s="182"/>
      <c r="J747" s="182"/>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182"/>
      <c r="AL747" s="182"/>
      <c r="AM747" s="182"/>
      <c r="AN747" s="182"/>
      <c r="AO747" s="182"/>
      <c r="AP747" s="182"/>
      <c r="AQ747" s="182"/>
      <c r="AR747" s="182"/>
      <c r="AS747" s="182"/>
      <c r="AT747" s="182"/>
      <c r="AU747" s="183">
        <f t="shared" si="16"/>
        <v>0</v>
      </c>
    </row>
    <row r="748" spans="1:47" ht="17">
      <c r="A748" s="257"/>
      <c r="B748" s="258" t="str">
        <f>'Operating Cost Categories'!A3</f>
        <v>Insurance</v>
      </c>
      <c r="C748" s="250">
        <f>'Operating Cost Summary'!B717</f>
        <v>0</v>
      </c>
      <c r="D748" s="250">
        <f>'Operating Cost Summary'!C717</f>
        <v>0</v>
      </c>
      <c r="E748" s="250">
        <f>'Operating Cost Summary'!D717</f>
        <v>0</v>
      </c>
      <c r="F748" s="184" t="s">
        <v>122</v>
      </c>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3">
        <f t="shared" si="16"/>
        <v>0</v>
      </c>
    </row>
    <row r="749" spans="1:47" ht="17">
      <c r="A749" s="257"/>
      <c r="B749" s="259"/>
      <c r="C749" s="251"/>
      <c r="D749" s="251"/>
      <c r="E749" s="251"/>
      <c r="F749" s="181" t="s">
        <v>123</v>
      </c>
      <c r="G749" s="182"/>
      <c r="H749" s="182"/>
      <c r="I749" s="182"/>
      <c r="J749" s="182"/>
      <c r="K749" s="182"/>
      <c r="L749" s="182"/>
      <c r="M749" s="182"/>
      <c r="N749" s="182"/>
      <c r="O749" s="182"/>
      <c r="P749" s="182"/>
      <c r="Q749" s="182"/>
      <c r="R749" s="182"/>
      <c r="S749" s="182"/>
      <c r="T749" s="182"/>
      <c r="U749" s="182"/>
      <c r="V749" s="182"/>
      <c r="W749" s="182"/>
      <c r="X749" s="182"/>
      <c r="Y749" s="182"/>
      <c r="Z749" s="182"/>
      <c r="AA749" s="182"/>
      <c r="AB749" s="182"/>
      <c r="AC749" s="182"/>
      <c r="AD749" s="182"/>
      <c r="AE749" s="182"/>
      <c r="AF749" s="182"/>
      <c r="AG749" s="182"/>
      <c r="AH749" s="182"/>
      <c r="AI749" s="182"/>
      <c r="AJ749" s="182"/>
      <c r="AK749" s="182"/>
      <c r="AL749" s="182"/>
      <c r="AM749" s="182"/>
      <c r="AN749" s="182"/>
      <c r="AO749" s="182"/>
      <c r="AP749" s="182"/>
      <c r="AQ749" s="182"/>
      <c r="AR749" s="182"/>
      <c r="AS749" s="182"/>
      <c r="AT749" s="182"/>
      <c r="AU749" s="183">
        <f t="shared" si="16"/>
        <v>0</v>
      </c>
    </row>
    <row r="750" spans="1:47" ht="17">
      <c r="A750" s="257"/>
      <c r="B750" s="260"/>
      <c r="C750" s="252"/>
      <c r="D750" s="252"/>
      <c r="E750" s="252"/>
      <c r="F750" s="184" t="s">
        <v>124</v>
      </c>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3">
        <f t="shared" si="16"/>
        <v>0</v>
      </c>
    </row>
    <row r="751" spans="1:47" ht="17">
      <c r="A751" s="257"/>
      <c r="B751" s="249" t="str">
        <f>'Operating Cost Categories'!A4</f>
        <v>Rent</v>
      </c>
      <c r="C751" s="250">
        <f>'Operating Cost Summary'!B718</f>
        <v>0</v>
      </c>
      <c r="D751" s="250">
        <f>'Operating Cost Summary'!C718</f>
        <v>0</v>
      </c>
      <c r="E751" s="250">
        <f>'Operating Cost Summary'!D718</f>
        <v>0</v>
      </c>
      <c r="F751" s="181" t="s">
        <v>122</v>
      </c>
      <c r="G751" s="182"/>
      <c r="H751" s="182"/>
      <c r="I751" s="182"/>
      <c r="J751" s="182"/>
      <c r="K751" s="182"/>
      <c r="L751" s="182"/>
      <c r="M751" s="182"/>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c r="AK751" s="182"/>
      <c r="AL751" s="182"/>
      <c r="AM751" s="182"/>
      <c r="AN751" s="182"/>
      <c r="AO751" s="182"/>
      <c r="AP751" s="182"/>
      <c r="AQ751" s="182"/>
      <c r="AR751" s="182"/>
      <c r="AS751" s="182"/>
      <c r="AT751" s="182"/>
      <c r="AU751" s="183">
        <f t="shared" si="16"/>
        <v>0</v>
      </c>
    </row>
    <row r="752" spans="1:47" ht="17">
      <c r="A752" s="257"/>
      <c r="B752" s="249"/>
      <c r="C752" s="251"/>
      <c r="D752" s="251"/>
      <c r="E752" s="251"/>
      <c r="F752" s="184" t="s">
        <v>123</v>
      </c>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3">
        <f t="shared" si="16"/>
        <v>0</v>
      </c>
    </row>
    <row r="753" spans="1:47" ht="17">
      <c r="A753" s="257"/>
      <c r="B753" s="249"/>
      <c r="C753" s="252"/>
      <c r="D753" s="252"/>
      <c r="E753" s="252"/>
      <c r="F753" s="181" t="s">
        <v>124</v>
      </c>
      <c r="G753" s="182"/>
      <c r="H753" s="182"/>
      <c r="I753" s="182"/>
      <c r="J753" s="182"/>
      <c r="K753" s="182"/>
      <c r="L753" s="182"/>
      <c r="M753" s="182"/>
      <c r="N753" s="182"/>
      <c r="O753" s="182"/>
      <c r="P753" s="182"/>
      <c r="Q753" s="182"/>
      <c r="R753" s="182"/>
      <c r="S753" s="182"/>
      <c r="T753" s="182"/>
      <c r="U753" s="182"/>
      <c r="V753" s="182"/>
      <c r="W753" s="182"/>
      <c r="X753" s="182"/>
      <c r="Y753" s="182"/>
      <c r="Z753" s="182"/>
      <c r="AA753" s="182"/>
      <c r="AB753" s="182"/>
      <c r="AC753" s="182"/>
      <c r="AD753" s="182"/>
      <c r="AE753" s="182"/>
      <c r="AF753" s="182"/>
      <c r="AG753" s="182"/>
      <c r="AH753" s="182"/>
      <c r="AI753" s="182"/>
      <c r="AJ753" s="182"/>
      <c r="AK753" s="182"/>
      <c r="AL753" s="182"/>
      <c r="AM753" s="182"/>
      <c r="AN753" s="182"/>
      <c r="AO753" s="182"/>
      <c r="AP753" s="182"/>
      <c r="AQ753" s="182"/>
      <c r="AR753" s="182"/>
      <c r="AS753" s="182"/>
      <c r="AT753" s="182"/>
      <c r="AU753" s="183">
        <f t="shared" si="16"/>
        <v>0</v>
      </c>
    </row>
    <row r="754" spans="1:47" ht="17">
      <c r="A754" s="257"/>
      <c r="B754" s="249" t="str">
        <f>'Operating Cost Categories'!A5</f>
        <v>Utilities</v>
      </c>
      <c r="C754" s="250">
        <f>'Operating Cost Summary'!B719</f>
        <v>0</v>
      </c>
      <c r="D754" s="250">
        <f>'Operating Cost Summary'!C719</f>
        <v>0</v>
      </c>
      <c r="E754" s="250">
        <f>'Operating Cost Summary'!D719</f>
        <v>0</v>
      </c>
      <c r="F754" s="184" t="s">
        <v>122</v>
      </c>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3">
        <f t="shared" si="16"/>
        <v>0</v>
      </c>
    </row>
    <row r="755" spans="1:47" ht="17">
      <c r="A755" s="257"/>
      <c r="B755" s="249"/>
      <c r="C755" s="251"/>
      <c r="D755" s="251"/>
      <c r="E755" s="251"/>
      <c r="F755" s="181" t="s">
        <v>123</v>
      </c>
      <c r="G755" s="182"/>
      <c r="H755" s="182"/>
      <c r="I755" s="182"/>
      <c r="J755" s="182"/>
      <c r="K755" s="182"/>
      <c r="L755" s="182"/>
      <c r="M755" s="182"/>
      <c r="N755" s="182"/>
      <c r="O755" s="182"/>
      <c r="P755" s="182"/>
      <c r="Q755" s="182"/>
      <c r="R755" s="182"/>
      <c r="S755" s="182"/>
      <c r="T755" s="182"/>
      <c r="U755" s="182"/>
      <c r="V755" s="182"/>
      <c r="W755" s="182"/>
      <c r="X755" s="182"/>
      <c r="Y755" s="182"/>
      <c r="Z755" s="182"/>
      <c r="AA755" s="182"/>
      <c r="AB755" s="182"/>
      <c r="AC755" s="182"/>
      <c r="AD755" s="182"/>
      <c r="AE755" s="182"/>
      <c r="AF755" s="182"/>
      <c r="AG755" s="182"/>
      <c r="AH755" s="182"/>
      <c r="AI755" s="182"/>
      <c r="AJ755" s="182"/>
      <c r="AK755" s="182"/>
      <c r="AL755" s="182"/>
      <c r="AM755" s="182"/>
      <c r="AN755" s="182"/>
      <c r="AO755" s="182"/>
      <c r="AP755" s="182"/>
      <c r="AQ755" s="182"/>
      <c r="AR755" s="182"/>
      <c r="AS755" s="182"/>
      <c r="AT755" s="182"/>
      <c r="AU755" s="183">
        <f t="shared" si="16"/>
        <v>0</v>
      </c>
    </row>
    <row r="756" spans="1:47" ht="17">
      <c r="A756" s="257"/>
      <c r="B756" s="249"/>
      <c r="C756" s="252"/>
      <c r="D756" s="252"/>
      <c r="E756" s="252"/>
      <c r="F756" s="184" t="s">
        <v>124</v>
      </c>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3">
        <f t="shared" si="16"/>
        <v>0</v>
      </c>
    </row>
    <row r="757" spans="1:47" ht="17">
      <c r="A757" s="257"/>
      <c r="B757" s="249" t="str">
        <f>'Operating Cost Categories'!A6</f>
        <v>Internet/Phones</v>
      </c>
      <c r="C757" s="250">
        <f>'Operating Cost Summary'!B720</f>
        <v>0</v>
      </c>
      <c r="D757" s="250">
        <f>'Operating Cost Summary'!C720</f>
        <v>0</v>
      </c>
      <c r="E757" s="250">
        <f>'Operating Cost Summary'!D720</f>
        <v>0</v>
      </c>
      <c r="F757" s="181" t="s">
        <v>122</v>
      </c>
      <c r="G757" s="182"/>
      <c r="H757" s="182"/>
      <c r="I757" s="182"/>
      <c r="J757" s="182"/>
      <c r="K757" s="182"/>
      <c r="L757" s="182"/>
      <c r="M757" s="182"/>
      <c r="N757" s="182"/>
      <c r="O757" s="182"/>
      <c r="P757" s="182"/>
      <c r="Q757" s="182"/>
      <c r="R757" s="182"/>
      <c r="S757" s="182"/>
      <c r="T757" s="182"/>
      <c r="U757" s="182"/>
      <c r="V757" s="182"/>
      <c r="W757" s="182"/>
      <c r="X757" s="182"/>
      <c r="Y757" s="182"/>
      <c r="Z757" s="182"/>
      <c r="AA757" s="182"/>
      <c r="AB757" s="182"/>
      <c r="AC757" s="182"/>
      <c r="AD757" s="182"/>
      <c r="AE757" s="182"/>
      <c r="AF757" s="182"/>
      <c r="AG757" s="182"/>
      <c r="AH757" s="182"/>
      <c r="AI757" s="182"/>
      <c r="AJ757" s="182"/>
      <c r="AK757" s="182"/>
      <c r="AL757" s="182"/>
      <c r="AM757" s="182"/>
      <c r="AN757" s="182"/>
      <c r="AO757" s="182"/>
      <c r="AP757" s="182"/>
      <c r="AQ757" s="182"/>
      <c r="AR757" s="182"/>
      <c r="AS757" s="182"/>
      <c r="AT757" s="182"/>
      <c r="AU757" s="183">
        <f t="shared" si="16"/>
        <v>0</v>
      </c>
    </row>
    <row r="758" spans="1:47" ht="17">
      <c r="A758" s="257"/>
      <c r="B758" s="249"/>
      <c r="C758" s="251"/>
      <c r="D758" s="251"/>
      <c r="E758" s="251"/>
      <c r="F758" s="184" t="s">
        <v>123</v>
      </c>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3">
        <f t="shared" si="16"/>
        <v>0</v>
      </c>
    </row>
    <row r="759" spans="1:47" ht="17">
      <c r="A759" s="257"/>
      <c r="B759" s="249"/>
      <c r="C759" s="252"/>
      <c r="D759" s="252"/>
      <c r="E759" s="252"/>
      <c r="F759" s="181" t="s">
        <v>124</v>
      </c>
      <c r="G759" s="182"/>
      <c r="H759" s="182"/>
      <c r="I759" s="182"/>
      <c r="J759" s="182"/>
      <c r="K759" s="182"/>
      <c r="L759" s="182"/>
      <c r="M759" s="182"/>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c r="AK759" s="182"/>
      <c r="AL759" s="182"/>
      <c r="AM759" s="182"/>
      <c r="AN759" s="182"/>
      <c r="AO759" s="182"/>
      <c r="AP759" s="182"/>
      <c r="AQ759" s="182"/>
      <c r="AR759" s="182"/>
      <c r="AS759" s="182"/>
      <c r="AT759" s="182"/>
      <c r="AU759" s="183">
        <f t="shared" si="16"/>
        <v>0</v>
      </c>
    </row>
    <row r="760" spans="1:47" ht="17">
      <c r="A760" s="257"/>
      <c r="B760" s="249" t="str">
        <f>'Operating Cost Categories'!A7</f>
        <v>Office Supplies</v>
      </c>
      <c r="C760" s="250">
        <f>'Operating Cost Summary'!B721</f>
        <v>0</v>
      </c>
      <c r="D760" s="250">
        <f>'Operating Cost Summary'!C721</f>
        <v>0</v>
      </c>
      <c r="E760" s="250">
        <f>'Operating Cost Summary'!D721</f>
        <v>0</v>
      </c>
      <c r="F760" s="184" t="s">
        <v>122</v>
      </c>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3">
        <f t="shared" si="16"/>
        <v>0</v>
      </c>
    </row>
    <row r="761" spans="1:47" ht="17">
      <c r="A761" s="257"/>
      <c r="B761" s="249"/>
      <c r="C761" s="251"/>
      <c r="D761" s="251"/>
      <c r="E761" s="251"/>
      <c r="F761" s="181" t="s">
        <v>123</v>
      </c>
      <c r="G761" s="182"/>
      <c r="H761" s="182"/>
      <c r="I761" s="182"/>
      <c r="J761" s="182"/>
      <c r="K761" s="182"/>
      <c r="L761" s="182"/>
      <c r="M761" s="182"/>
      <c r="N761" s="182"/>
      <c r="O761" s="182"/>
      <c r="P761" s="182"/>
      <c r="Q761" s="182"/>
      <c r="R761" s="182"/>
      <c r="S761" s="182"/>
      <c r="T761" s="182"/>
      <c r="U761" s="182"/>
      <c r="V761" s="182"/>
      <c r="W761" s="182"/>
      <c r="X761" s="182"/>
      <c r="Y761" s="182"/>
      <c r="Z761" s="182"/>
      <c r="AA761" s="182"/>
      <c r="AB761" s="182"/>
      <c r="AC761" s="182"/>
      <c r="AD761" s="182"/>
      <c r="AE761" s="182"/>
      <c r="AF761" s="182"/>
      <c r="AG761" s="182"/>
      <c r="AH761" s="182"/>
      <c r="AI761" s="182"/>
      <c r="AJ761" s="182"/>
      <c r="AK761" s="182"/>
      <c r="AL761" s="182"/>
      <c r="AM761" s="182"/>
      <c r="AN761" s="182"/>
      <c r="AO761" s="182"/>
      <c r="AP761" s="182"/>
      <c r="AQ761" s="182"/>
      <c r="AR761" s="182"/>
      <c r="AS761" s="182"/>
      <c r="AT761" s="182"/>
      <c r="AU761" s="183">
        <f t="shared" si="16"/>
        <v>0</v>
      </c>
    </row>
    <row r="762" spans="1:47" ht="17">
      <c r="A762" s="257"/>
      <c r="B762" s="249"/>
      <c r="C762" s="252"/>
      <c r="D762" s="252"/>
      <c r="E762" s="252"/>
      <c r="F762" s="184" t="s">
        <v>124</v>
      </c>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3">
        <f t="shared" si="16"/>
        <v>0</v>
      </c>
    </row>
    <row r="763" spans="1:47" ht="17">
      <c r="A763" s="257"/>
      <c r="B763" s="249" t="str">
        <f>'Operating Cost Categories'!A8</f>
        <v>Transportation</v>
      </c>
      <c r="C763" s="250">
        <f>'Operating Cost Summary'!B722</f>
        <v>0</v>
      </c>
      <c r="D763" s="250">
        <f>'Operating Cost Summary'!C722</f>
        <v>0</v>
      </c>
      <c r="E763" s="250">
        <f>'Operating Cost Summary'!D722</f>
        <v>0</v>
      </c>
      <c r="F763" s="181" t="s">
        <v>122</v>
      </c>
      <c r="G763" s="182"/>
      <c r="H763" s="182"/>
      <c r="I763" s="182"/>
      <c r="J763" s="182"/>
      <c r="K763" s="182"/>
      <c r="L763" s="182"/>
      <c r="M763" s="182"/>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c r="AK763" s="182"/>
      <c r="AL763" s="182"/>
      <c r="AM763" s="182"/>
      <c r="AN763" s="182"/>
      <c r="AO763" s="182"/>
      <c r="AP763" s="182"/>
      <c r="AQ763" s="182"/>
      <c r="AR763" s="182"/>
      <c r="AS763" s="182"/>
      <c r="AT763" s="182"/>
      <c r="AU763" s="183">
        <f t="shared" si="16"/>
        <v>0</v>
      </c>
    </row>
    <row r="764" spans="1:47" ht="17">
      <c r="A764" s="257"/>
      <c r="B764" s="249"/>
      <c r="C764" s="251"/>
      <c r="D764" s="251"/>
      <c r="E764" s="251"/>
      <c r="F764" s="184" t="s">
        <v>123</v>
      </c>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3">
        <f t="shared" si="16"/>
        <v>0</v>
      </c>
    </row>
    <row r="765" spans="1:47" ht="17">
      <c r="A765" s="257"/>
      <c r="B765" s="249"/>
      <c r="C765" s="252"/>
      <c r="D765" s="252"/>
      <c r="E765" s="252"/>
      <c r="F765" s="181" t="s">
        <v>124</v>
      </c>
      <c r="G765" s="182"/>
      <c r="H765" s="182"/>
      <c r="I765" s="182"/>
      <c r="J765" s="182"/>
      <c r="K765" s="182"/>
      <c r="L765" s="182"/>
      <c r="M765" s="182"/>
      <c r="N765" s="182"/>
      <c r="O765" s="182"/>
      <c r="P765" s="182"/>
      <c r="Q765" s="182"/>
      <c r="R765" s="182"/>
      <c r="S765" s="182"/>
      <c r="T765" s="182"/>
      <c r="U765" s="182"/>
      <c r="V765" s="182"/>
      <c r="W765" s="182"/>
      <c r="X765" s="182"/>
      <c r="Y765" s="182"/>
      <c r="Z765" s="182"/>
      <c r="AA765" s="182"/>
      <c r="AB765" s="182"/>
      <c r="AC765" s="182"/>
      <c r="AD765" s="182"/>
      <c r="AE765" s="182"/>
      <c r="AF765" s="182"/>
      <c r="AG765" s="182"/>
      <c r="AH765" s="182"/>
      <c r="AI765" s="182"/>
      <c r="AJ765" s="182"/>
      <c r="AK765" s="182"/>
      <c r="AL765" s="182"/>
      <c r="AM765" s="182"/>
      <c r="AN765" s="182"/>
      <c r="AO765" s="182"/>
      <c r="AP765" s="182"/>
      <c r="AQ765" s="182"/>
      <c r="AR765" s="182"/>
      <c r="AS765" s="182"/>
      <c r="AT765" s="182"/>
      <c r="AU765" s="183">
        <f t="shared" si="16"/>
        <v>0</v>
      </c>
    </row>
    <row r="766" spans="1:47" ht="17">
      <c r="A766" s="257"/>
      <c r="B766" s="249" t="str">
        <f>'Operating Cost Categories'!A9</f>
        <v>Consultants/Contracts</v>
      </c>
      <c r="C766" s="250">
        <f>'Operating Cost Summary'!B723</f>
        <v>0</v>
      </c>
      <c r="D766" s="250">
        <f>'Operating Cost Summary'!C723</f>
        <v>0</v>
      </c>
      <c r="E766" s="250">
        <f>'Operating Cost Summary'!D723</f>
        <v>0</v>
      </c>
      <c r="F766" s="184" t="s">
        <v>122</v>
      </c>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3">
        <f t="shared" si="16"/>
        <v>0</v>
      </c>
    </row>
    <row r="767" spans="1:47" ht="17">
      <c r="A767" s="257"/>
      <c r="B767" s="249"/>
      <c r="C767" s="251"/>
      <c r="D767" s="251"/>
      <c r="E767" s="251"/>
      <c r="F767" s="181" t="s">
        <v>123</v>
      </c>
      <c r="G767" s="182"/>
      <c r="H767" s="182"/>
      <c r="I767" s="182"/>
      <c r="J767" s="182"/>
      <c r="K767" s="182"/>
      <c r="L767" s="182"/>
      <c r="M767" s="182"/>
      <c r="N767" s="182"/>
      <c r="O767" s="182"/>
      <c r="P767" s="182"/>
      <c r="Q767" s="182"/>
      <c r="R767" s="182"/>
      <c r="S767" s="182"/>
      <c r="T767" s="182"/>
      <c r="U767" s="182"/>
      <c r="V767" s="182"/>
      <c r="W767" s="182"/>
      <c r="X767" s="182"/>
      <c r="Y767" s="182"/>
      <c r="Z767" s="182"/>
      <c r="AA767" s="182"/>
      <c r="AB767" s="182"/>
      <c r="AC767" s="182"/>
      <c r="AD767" s="182"/>
      <c r="AE767" s="182"/>
      <c r="AF767" s="182"/>
      <c r="AG767" s="182"/>
      <c r="AH767" s="182"/>
      <c r="AI767" s="182"/>
      <c r="AJ767" s="182"/>
      <c r="AK767" s="182"/>
      <c r="AL767" s="182"/>
      <c r="AM767" s="182"/>
      <c r="AN767" s="182"/>
      <c r="AO767" s="182"/>
      <c r="AP767" s="182"/>
      <c r="AQ767" s="182"/>
      <c r="AR767" s="182"/>
      <c r="AS767" s="182"/>
      <c r="AT767" s="182"/>
      <c r="AU767" s="183">
        <f t="shared" si="16"/>
        <v>0</v>
      </c>
    </row>
    <row r="768" spans="1:47" ht="17">
      <c r="A768" s="257"/>
      <c r="B768" s="249"/>
      <c r="C768" s="252"/>
      <c r="D768" s="252"/>
      <c r="E768" s="252"/>
      <c r="F768" s="184" t="s">
        <v>124</v>
      </c>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3">
        <f t="shared" si="16"/>
        <v>0</v>
      </c>
    </row>
    <row r="769" spans="1:47" ht="17">
      <c r="A769" s="257"/>
      <c r="B769" s="249" t="str">
        <f>'Operating Cost Categories'!A10</f>
        <v>A</v>
      </c>
      <c r="C769" s="250">
        <f>'Operating Cost Summary'!B724</f>
        <v>0</v>
      </c>
      <c r="D769" s="250">
        <f>'Operating Cost Summary'!C724</f>
        <v>0</v>
      </c>
      <c r="E769" s="250">
        <f>'Operating Cost Summary'!D724</f>
        <v>0</v>
      </c>
      <c r="F769" s="181" t="s">
        <v>122</v>
      </c>
      <c r="G769" s="182"/>
      <c r="H769" s="182"/>
      <c r="I769" s="182"/>
      <c r="J769" s="182"/>
      <c r="K769" s="182"/>
      <c r="L769" s="182"/>
      <c r="M769" s="182"/>
      <c r="N769" s="182"/>
      <c r="O769" s="182"/>
      <c r="P769" s="182"/>
      <c r="Q769" s="182"/>
      <c r="R769" s="182"/>
      <c r="S769" s="182"/>
      <c r="T769" s="182"/>
      <c r="U769" s="182"/>
      <c r="V769" s="182"/>
      <c r="W769" s="182"/>
      <c r="X769" s="182"/>
      <c r="Y769" s="182"/>
      <c r="Z769" s="182"/>
      <c r="AA769" s="182"/>
      <c r="AB769" s="182"/>
      <c r="AC769" s="182"/>
      <c r="AD769" s="182"/>
      <c r="AE769" s="182"/>
      <c r="AF769" s="182"/>
      <c r="AG769" s="182"/>
      <c r="AH769" s="182"/>
      <c r="AI769" s="182"/>
      <c r="AJ769" s="182"/>
      <c r="AK769" s="182"/>
      <c r="AL769" s="182"/>
      <c r="AM769" s="182"/>
      <c r="AN769" s="182"/>
      <c r="AO769" s="182"/>
      <c r="AP769" s="182"/>
      <c r="AQ769" s="182"/>
      <c r="AR769" s="182"/>
      <c r="AS769" s="182"/>
      <c r="AT769" s="182"/>
      <c r="AU769" s="183">
        <f t="shared" si="16"/>
        <v>0</v>
      </c>
    </row>
    <row r="770" spans="1:47" ht="17">
      <c r="A770" s="257"/>
      <c r="B770" s="249"/>
      <c r="C770" s="251"/>
      <c r="D770" s="251"/>
      <c r="E770" s="251"/>
      <c r="F770" s="184" t="s">
        <v>123</v>
      </c>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3">
        <f t="shared" si="16"/>
        <v>0</v>
      </c>
    </row>
    <row r="771" spans="1:47" ht="17">
      <c r="A771" s="257"/>
      <c r="B771" s="249"/>
      <c r="C771" s="252"/>
      <c r="D771" s="252"/>
      <c r="E771" s="252"/>
      <c r="F771" s="181" t="s">
        <v>124</v>
      </c>
      <c r="G771" s="182"/>
      <c r="H771" s="182"/>
      <c r="I771" s="182"/>
      <c r="J771" s="182"/>
      <c r="K771" s="182"/>
      <c r="L771" s="182"/>
      <c r="M771" s="182"/>
      <c r="N771" s="182"/>
      <c r="O771" s="182"/>
      <c r="P771" s="182"/>
      <c r="Q771" s="182"/>
      <c r="R771" s="182"/>
      <c r="S771" s="182"/>
      <c r="T771" s="182"/>
      <c r="U771" s="182"/>
      <c r="V771" s="182"/>
      <c r="W771" s="182"/>
      <c r="X771" s="182"/>
      <c r="Y771" s="182"/>
      <c r="Z771" s="182"/>
      <c r="AA771" s="182"/>
      <c r="AB771" s="182"/>
      <c r="AC771" s="182"/>
      <c r="AD771" s="182"/>
      <c r="AE771" s="182"/>
      <c r="AF771" s="182"/>
      <c r="AG771" s="182"/>
      <c r="AH771" s="182"/>
      <c r="AI771" s="182"/>
      <c r="AJ771" s="182"/>
      <c r="AK771" s="182"/>
      <c r="AL771" s="182"/>
      <c r="AM771" s="182"/>
      <c r="AN771" s="182"/>
      <c r="AO771" s="182"/>
      <c r="AP771" s="182"/>
      <c r="AQ771" s="182"/>
      <c r="AR771" s="182"/>
      <c r="AS771" s="182"/>
      <c r="AT771" s="182"/>
      <c r="AU771" s="183">
        <f t="shared" si="16"/>
        <v>0</v>
      </c>
    </row>
    <row r="772" spans="1:47" ht="17">
      <c r="A772" s="257"/>
      <c r="B772" s="249" t="str">
        <f>'Operating Cost Categories'!A11</f>
        <v>B</v>
      </c>
      <c r="C772" s="250">
        <f>'Operating Cost Summary'!B725</f>
        <v>0</v>
      </c>
      <c r="D772" s="250">
        <f>'Operating Cost Summary'!C725</f>
        <v>0</v>
      </c>
      <c r="E772" s="250">
        <f>'Operating Cost Summary'!D725</f>
        <v>0</v>
      </c>
      <c r="F772" s="184" t="s">
        <v>122</v>
      </c>
      <c r="G772" s="185"/>
      <c r="H772" s="185"/>
      <c r="I772" s="185"/>
      <c r="J772" s="185"/>
      <c r="K772" s="185"/>
      <c r="L772" s="185"/>
      <c r="M772" s="185"/>
      <c r="N772" s="185"/>
      <c r="O772" s="185"/>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3">
        <f t="shared" si="16"/>
        <v>0</v>
      </c>
    </row>
    <row r="773" spans="1:47" ht="17">
      <c r="A773" s="257"/>
      <c r="B773" s="249"/>
      <c r="C773" s="251"/>
      <c r="D773" s="251"/>
      <c r="E773" s="251"/>
      <c r="F773" s="181" t="s">
        <v>123</v>
      </c>
      <c r="G773" s="182"/>
      <c r="H773" s="182"/>
      <c r="I773" s="182"/>
      <c r="J773" s="182"/>
      <c r="K773" s="182"/>
      <c r="L773" s="182"/>
      <c r="M773" s="182"/>
      <c r="N773" s="182"/>
      <c r="O773" s="182"/>
      <c r="P773" s="182"/>
      <c r="Q773" s="182"/>
      <c r="R773" s="182"/>
      <c r="S773" s="182"/>
      <c r="T773" s="182"/>
      <c r="U773" s="182"/>
      <c r="V773" s="182"/>
      <c r="W773" s="182"/>
      <c r="X773" s="182"/>
      <c r="Y773" s="182"/>
      <c r="Z773" s="182"/>
      <c r="AA773" s="182"/>
      <c r="AB773" s="182"/>
      <c r="AC773" s="182"/>
      <c r="AD773" s="182"/>
      <c r="AE773" s="182"/>
      <c r="AF773" s="182"/>
      <c r="AG773" s="182"/>
      <c r="AH773" s="182"/>
      <c r="AI773" s="182"/>
      <c r="AJ773" s="182"/>
      <c r="AK773" s="182"/>
      <c r="AL773" s="182"/>
      <c r="AM773" s="182"/>
      <c r="AN773" s="182"/>
      <c r="AO773" s="182"/>
      <c r="AP773" s="182"/>
      <c r="AQ773" s="182"/>
      <c r="AR773" s="182"/>
      <c r="AS773" s="182"/>
      <c r="AT773" s="182"/>
      <c r="AU773" s="183">
        <f t="shared" si="16"/>
        <v>0</v>
      </c>
    </row>
    <row r="774" spans="1:47" ht="17">
      <c r="A774" s="257"/>
      <c r="B774" s="249"/>
      <c r="C774" s="252"/>
      <c r="D774" s="252"/>
      <c r="E774" s="252"/>
      <c r="F774" s="184" t="s">
        <v>124</v>
      </c>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3">
        <f t="shared" si="16"/>
        <v>0</v>
      </c>
    </row>
    <row r="775" spans="1:47" ht="17">
      <c r="A775" s="257"/>
      <c r="B775" s="249" t="str">
        <f>'Operating Cost Categories'!A12</f>
        <v>C</v>
      </c>
      <c r="C775" s="250">
        <f>'Operating Cost Summary'!B726</f>
        <v>0</v>
      </c>
      <c r="D775" s="250">
        <f>'Operating Cost Summary'!C726</f>
        <v>0</v>
      </c>
      <c r="E775" s="250">
        <f>'Operating Cost Summary'!D726</f>
        <v>0</v>
      </c>
      <c r="F775" s="181" t="s">
        <v>122</v>
      </c>
      <c r="G775" s="182"/>
      <c r="H775" s="182"/>
      <c r="I775" s="182"/>
      <c r="J775" s="182"/>
      <c r="K775" s="182"/>
      <c r="L775" s="182"/>
      <c r="M775" s="182"/>
      <c r="N775" s="182"/>
      <c r="O775" s="182"/>
      <c r="P775" s="182"/>
      <c r="Q775" s="182"/>
      <c r="R775" s="182"/>
      <c r="S775" s="182"/>
      <c r="T775" s="182"/>
      <c r="U775" s="182"/>
      <c r="V775" s="182"/>
      <c r="W775" s="182"/>
      <c r="X775" s="182"/>
      <c r="Y775" s="182"/>
      <c r="Z775" s="182"/>
      <c r="AA775" s="182"/>
      <c r="AB775" s="182"/>
      <c r="AC775" s="182"/>
      <c r="AD775" s="182"/>
      <c r="AE775" s="182"/>
      <c r="AF775" s="182"/>
      <c r="AG775" s="182"/>
      <c r="AH775" s="182"/>
      <c r="AI775" s="182"/>
      <c r="AJ775" s="182"/>
      <c r="AK775" s="182"/>
      <c r="AL775" s="182"/>
      <c r="AM775" s="182"/>
      <c r="AN775" s="182"/>
      <c r="AO775" s="182"/>
      <c r="AP775" s="182"/>
      <c r="AQ775" s="182"/>
      <c r="AR775" s="182"/>
      <c r="AS775" s="182"/>
      <c r="AT775" s="182"/>
      <c r="AU775" s="183">
        <f t="shared" si="16"/>
        <v>0</v>
      </c>
    </row>
    <row r="776" spans="1:47" ht="17">
      <c r="A776" s="257"/>
      <c r="B776" s="249"/>
      <c r="C776" s="251"/>
      <c r="D776" s="251"/>
      <c r="E776" s="251"/>
      <c r="F776" s="184" t="s">
        <v>123</v>
      </c>
      <c r="G776" s="185"/>
      <c r="H776" s="185"/>
      <c r="I776" s="185"/>
      <c r="J776" s="185"/>
      <c r="K776" s="185"/>
      <c r="L776" s="185"/>
      <c r="M776" s="185"/>
      <c r="N776" s="185"/>
      <c r="O776" s="185"/>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3">
        <f t="shared" si="16"/>
        <v>0</v>
      </c>
    </row>
    <row r="777" spans="1:47" ht="17">
      <c r="A777" s="257"/>
      <c r="B777" s="249"/>
      <c r="C777" s="252"/>
      <c r="D777" s="252"/>
      <c r="E777" s="252"/>
      <c r="F777" s="181" t="s">
        <v>124</v>
      </c>
      <c r="G777" s="182"/>
      <c r="H777" s="182"/>
      <c r="I777" s="182"/>
      <c r="J777" s="182"/>
      <c r="K777" s="182"/>
      <c r="L777" s="182"/>
      <c r="M777" s="182"/>
      <c r="N777" s="182"/>
      <c r="O777" s="182"/>
      <c r="P777" s="182"/>
      <c r="Q777" s="182"/>
      <c r="R777" s="182"/>
      <c r="S777" s="182"/>
      <c r="T777" s="182"/>
      <c r="U777" s="182"/>
      <c r="V777" s="182"/>
      <c r="W777" s="182"/>
      <c r="X777" s="182"/>
      <c r="Y777" s="182"/>
      <c r="Z777" s="182"/>
      <c r="AA777" s="182"/>
      <c r="AB777" s="182"/>
      <c r="AC777" s="182"/>
      <c r="AD777" s="182"/>
      <c r="AE777" s="182"/>
      <c r="AF777" s="182"/>
      <c r="AG777" s="182"/>
      <c r="AH777" s="182"/>
      <c r="AI777" s="182"/>
      <c r="AJ777" s="182"/>
      <c r="AK777" s="182"/>
      <c r="AL777" s="182"/>
      <c r="AM777" s="182"/>
      <c r="AN777" s="182"/>
      <c r="AO777" s="182"/>
      <c r="AP777" s="182"/>
      <c r="AQ777" s="182"/>
      <c r="AR777" s="182"/>
      <c r="AS777" s="182"/>
      <c r="AT777" s="182"/>
      <c r="AU777" s="183">
        <f t="shared" si="16"/>
        <v>0</v>
      </c>
    </row>
    <row r="778" spans="1:47" ht="17">
      <c r="A778" s="257"/>
      <c r="B778" s="249" t="str">
        <f>'Operating Cost Categories'!A13</f>
        <v>D</v>
      </c>
      <c r="C778" s="250">
        <f>'Operating Cost Summary'!B727</f>
        <v>0</v>
      </c>
      <c r="D778" s="250">
        <f>'Operating Cost Summary'!C727</f>
        <v>0</v>
      </c>
      <c r="E778" s="250">
        <f>'Operating Cost Summary'!D727</f>
        <v>0</v>
      </c>
      <c r="F778" s="184" t="s">
        <v>122</v>
      </c>
      <c r="G778" s="185"/>
      <c r="H778" s="185"/>
      <c r="I778" s="185"/>
      <c r="J778" s="185"/>
      <c r="K778" s="185"/>
      <c r="L778" s="185"/>
      <c r="M778" s="185"/>
      <c r="N778" s="185"/>
      <c r="O778" s="185"/>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3">
        <f t="shared" si="16"/>
        <v>0</v>
      </c>
    </row>
    <row r="779" spans="1:47" ht="17">
      <c r="A779" s="257"/>
      <c r="B779" s="249"/>
      <c r="C779" s="251"/>
      <c r="D779" s="251"/>
      <c r="E779" s="251"/>
      <c r="F779" s="181" t="s">
        <v>123</v>
      </c>
      <c r="G779" s="182"/>
      <c r="H779" s="182"/>
      <c r="I779" s="182"/>
      <c r="J779" s="182"/>
      <c r="K779" s="182"/>
      <c r="L779" s="182"/>
      <c r="M779" s="182"/>
      <c r="N779" s="182"/>
      <c r="O779" s="182"/>
      <c r="P779" s="182"/>
      <c r="Q779" s="182"/>
      <c r="R779" s="182"/>
      <c r="S779" s="182"/>
      <c r="T779" s="182"/>
      <c r="U779" s="182"/>
      <c r="V779" s="182"/>
      <c r="W779" s="182"/>
      <c r="X779" s="182"/>
      <c r="Y779" s="182"/>
      <c r="Z779" s="182"/>
      <c r="AA779" s="182"/>
      <c r="AB779" s="182"/>
      <c r="AC779" s="182"/>
      <c r="AD779" s="182"/>
      <c r="AE779" s="182"/>
      <c r="AF779" s="182"/>
      <c r="AG779" s="182"/>
      <c r="AH779" s="182"/>
      <c r="AI779" s="182"/>
      <c r="AJ779" s="182"/>
      <c r="AK779" s="182"/>
      <c r="AL779" s="182"/>
      <c r="AM779" s="182"/>
      <c r="AN779" s="182"/>
      <c r="AO779" s="182"/>
      <c r="AP779" s="182"/>
      <c r="AQ779" s="182"/>
      <c r="AR779" s="182"/>
      <c r="AS779" s="182"/>
      <c r="AT779" s="182"/>
      <c r="AU779" s="183">
        <f t="shared" si="16"/>
        <v>0</v>
      </c>
    </row>
    <row r="780" spans="1:47" ht="17">
      <c r="A780" s="257"/>
      <c r="B780" s="249"/>
      <c r="C780" s="252"/>
      <c r="D780" s="252"/>
      <c r="E780" s="252"/>
      <c r="F780" s="184" t="s">
        <v>124</v>
      </c>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3">
        <f t="shared" si="16"/>
        <v>0</v>
      </c>
    </row>
    <row r="781" spans="1:47" ht="17">
      <c r="A781" s="257"/>
      <c r="B781" s="249" t="str">
        <f>'Operating Cost Categories'!A14</f>
        <v>E</v>
      </c>
      <c r="C781" s="250">
        <f>'Operating Cost Summary'!B728</f>
        <v>0</v>
      </c>
      <c r="D781" s="250">
        <f>'Operating Cost Summary'!C728</f>
        <v>0</v>
      </c>
      <c r="E781" s="250">
        <f>'Operating Cost Summary'!D728</f>
        <v>0</v>
      </c>
      <c r="F781" s="181" t="s">
        <v>122</v>
      </c>
      <c r="G781" s="182"/>
      <c r="H781" s="182"/>
      <c r="I781" s="182"/>
      <c r="J781" s="182"/>
      <c r="K781" s="182"/>
      <c r="L781" s="182"/>
      <c r="M781" s="182"/>
      <c r="N781" s="182"/>
      <c r="O781" s="182"/>
      <c r="P781" s="182"/>
      <c r="Q781" s="182"/>
      <c r="R781" s="182"/>
      <c r="S781" s="182"/>
      <c r="T781" s="182"/>
      <c r="U781" s="182"/>
      <c r="V781" s="182"/>
      <c r="W781" s="182"/>
      <c r="X781" s="182"/>
      <c r="Y781" s="182"/>
      <c r="Z781" s="182"/>
      <c r="AA781" s="182"/>
      <c r="AB781" s="182"/>
      <c r="AC781" s="182"/>
      <c r="AD781" s="182"/>
      <c r="AE781" s="182"/>
      <c r="AF781" s="182"/>
      <c r="AG781" s="182"/>
      <c r="AH781" s="182"/>
      <c r="AI781" s="182"/>
      <c r="AJ781" s="182"/>
      <c r="AK781" s="182"/>
      <c r="AL781" s="182"/>
      <c r="AM781" s="182"/>
      <c r="AN781" s="182"/>
      <c r="AO781" s="182"/>
      <c r="AP781" s="182"/>
      <c r="AQ781" s="182"/>
      <c r="AR781" s="182"/>
      <c r="AS781" s="182"/>
      <c r="AT781" s="182"/>
      <c r="AU781" s="183">
        <f t="shared" si="16"/>
        <v>0</v>
      </c>
    </row>
    <row r="782" spans="1:47" ht="17">
      <c r="A782" s="257"/>
      <c r="B782" s="249"/>
      <c r="C782" s="251"/>
      <c r="D782" s="251"/>
      <c r="E782" s="251"/>
      <c r="F782" s="184" t="s">
        <v>123</v>
      </c>
      <c r="G782" s="186"/>
      <c r="H782" s="186"/>
      <c r="I782" s="186"/>
      <c r="J782" s="186"/>
      <c r="K782" s="186"/>
      <c r="L782" s="186"/>
      <c r="M782" s="186"/>
      <c r="N782" s="186"/>
      <c r="O782" s="186"/>
      <c r="P782" s="186"/>
      <c r="Q782" s="186"/>
      <c r="R782" s="186"/>
      <c r="S782" s="186"/>
      <c r="T782" s="186"/>
      <c r="U782" s="186"/>
      <c r="V782" s="186"/>
      <c r="W782" s="186"/>
      <c r="X782" s="186"/>
      <c r="Y782" s="186"/>
      <c r="Z782" s="186"/>
      <c r="AA782" s="186"/>
      <c r="AB782" s="186"/>
      <c r="AC782" s="186"/>
      <c r="AD782" s="186"/>
      <c r="AE782" s="186"/>
      <c r="AF782" s="186"/>
      <c r="AG782" s="186"/>
      <c r="AH782" s="186"/>
      <c r="AI782" s="186"/>
      <c r="AJ782" s="186"/>
      <c r="AK782" s="186"/>
      <c r="AL782" s="186"/>
      <c r="AM782" s="186"/>
      <c r="AN782" s="186"/>
      <c r="AO782" s="186"/>
      <c r="AP782" s="186"/>
      <c r="AQ782" s="186"/>
      <c r="AR782" s="186"/>
      <c r="AS782" s="186"/>
      <c r="AT782" s="186"/>
      <c r="AU782" s="183">
        <f t="shared" si="16"/>
        <v>0</v>
      </c>
    </row>
    <row r="783" spans="1:47" ht="17">
      <c r="A783" s="257"/>
      <c r="B783" s="249"/>
      <c r="C783" s="252"/>
      <c r="D783" s="252"/>
      <c r="E783" s="252"/>
      <c r="F783" s="181" t="s">
        <v>124</v>
      </c>
      <c r="G783" s="187"/>
      <c r="H783" s="187"/>
      <c r="I783" s="187"/>
      <c r="J783" s="187"/>
      <c r="K783" s="187"/>
      <c r="L783" s="187"/>
      <c r="M783" s="187"/>
      <c r="N783" s="187"/>
      <c r="O783" s="187"/>
      <c r="P783" s="187"/>
      <c r="Q783" s="187"/>
      <c r="R783" s="187"/>
      <c r="S783" s="187"/>
      <c r="T783" s="187"/>
      <c r="U783" s="187"/>
      <c r="V783" s="187"/>
      <c r="W783" s="187"/>
      <c r="X783" s="187"/>
      <c r="Y783" s="187"/>
      <c r="Z783" s="187"/>
      <c r="AA783" s="187"/>
      <c r="AB783" s="187"/>
      <c r="AC783" s="187"/>
      <c r="AD783" s="187"/>
      <c r="AE783" s="187"/>
      <c r="AF783" s="187"/>
      <c r="AG783" s="187"/>
      <c r="AH783" s="187"/>
      <c r="AI783" s="187"/>
      <c r="AJ783" s="187"/>
      <c r="AK783" s="187"/>
      <c r="AL783" s="187"/>
      <c r="AM783" s="187"/>
      <c r="AN783" s="187"/>
      <c r="AO783" s="187"/>
      <c r="AP783" s="187"/>
      <c r="AQ783" s="187"/>
      <c r="AR783" s="187"/>
      <c r="AS783" s="187"/>
      <c r="AT783" s="187"/>
      <c r="AU783" s="183">
        <f t="shared" si="16"/>
        <v>0</v>
      </c>
    </row>
    <row r="785" spans="1:47" ht="19">
      <c r="A785" s="261" t="s">
        <v>132</v>
      </c>
      <c r="B785" s="263" t="s">
        <v>120</v>
      </c>
      <c r="C785" s="264" t="s">
        <v>27</v>
      </c>
      <c r="D785" s="264" t="s">
        <v>28</v>
      </c>
      <c r="E785" s="264" t="s">
        <v>29</v>
      </c>
      <c r="F785" s="253" t="s">
        <v>26</v>
      </c>
      <c r="G785" s="254" t="s">
        <v>2</v>
      </c>
      <c r="H785" s="255"/>
      <c r="I785" s="255"/>
      <c r="J785" s="255"/>
      <c r="K785" s="255"/>
      <c r="L785" s="255"/>
      <c r="M785" s="255"/>
      <c r="N785" s="255"/>
      <c r="O785" s="255"/>
      <c r="P785" s="255"/>
      <c r="Q785" s="255"/>
      <c r="R785" s="255"/>
      <c r="S785" s="255"/>
      <c r="T785" s="255"/>
      <c r="U785" s="255"/>
      <c r="V785" s="255"/>
      <c r="W785" s="255"/>
      <c r="X785" s="255"/>
      <c r="Y785" s="255"/>
      <c r="Z785" s="255"/>
      <c r="AA785" s="255"/>
      <c r="AB785" s="255"/>
      <c r="AC785" s="255"/>
      <c r="AD785" s="255"/>
      <c r="AE785" s="255"/>
      <c r="AF785" s="255"/>
      <c r="AG785" s="255"/>
      <c r="AH785" s="255"/>
      <c r="AI785" s="255"/>
      <c r="AJ785" s="255"/>
      <c r="AK785" s="255"/>
      <c r="AL785" s="255"/>
      <c r="AM785" s="255"/>
      <c r="AN785" s="255"/>
      <c r="AO785" s="255"/>
      <c r="AP785" s="255"/>
      <c r="AQ785" s="255"/>
      <c r="AR785" s="255"/>
      <c r="AS785" s="255"/>
      <c r="AT785" s="255"/>
      <c r="AU785" s="256" t="s">
        <v>0</v>
      </c>
    </row>
    <row r="786" spans="1:47" ht="18">
      <c r="A786" s="262"/>
      <c r="B786" s="263"/>
      <c r="C786" s="265"/>
      <c r="D786" s="265"/>
      <c r="E786" s="265"/>
      <c r="F786" s="253"/>
      <c r="G786" s="180" t="str">
        <f>'Initiative Basics'!C3</f>
        <v>A</v>
      </c>
      <c r="H786" s="180" t="str">
        <f>'Initiative Basics'!C4</f>
        <v>B</v>
      </c>
      <c r="I786" s="180" t="str">
        <f>'Initiative Basics'!C5</f>
        <v>C</v>
      </c>
      <c r="J786" s="180" t="str">
        <f>'Initiative Basics'!C6</f>
        <v>D</v>
      </c>
      <c r="K786" s="180" t="str">
        <f>'Initiative Basics'!C7</f>
        <v>E</v>
      </c>
      <c r="L786" s="180" t="str">
        <f>'Initiative Basics'!C8</f>
        <v>F</v>
      </c>
      <c r="M786" s="180" t="str">
        <f>'Initiative Basics'!C9</f>
        <v>G</v>
      </c>
      <c r="N786" s="180" t="str">
        <f>'Initiative Basics'!C10</f>
        <v>H</v>
      </c>
      <c r="O786" s="180" t="str">
        <f>'Initiative Basics'!C11</f>
        <v>I</v>
      </c>
      <c r="P786" s="180" t="str">
        <f>'Initiative Basics'!C12</f>
        <v>J</v>
      </c>
      <c r="Q786" s="180" t="str">
        <f>'Initiative Basics'!C13</f>
        <v>K</v>
      </c>
      <c r="R786" s="180" t="str">
        <f>'Initiative Basics'!C14</f>
        <v>L</v>
      </c>
      <c r="S786" s="180" t="str">
        <f>'Initiative Basics'!C15</f>
        <v>M</v>
      </c>
      <c r="T786" s="180" t="str">
        <f>'Initiative Basics'!C16</f>
        <v>N</v>
      </c>
      <c r="U786" s="180" t="str">
        <f>'Initiative Basics'!C17</f>
        <v>O</v>
      </c>
      <c r="V786" s="180" t="str">
        <f>'Initiative Basics'!C18</f>
        <v>P</v>
      </c>
      <c r="W786" s="180" t="str">
        <f>'Initiative Basics'!C19</f>
        <v>Q</v>
      </c>
      <c r="X786" s="180" t="str">
        <f>'Initiative Basics'!C20</f>
        <v>R</v>
      </c>
      <c r="Y786" s="180" t="str">
        <f>'Initiative Basics'!C21</f>
        <v>S</v>
      </c>
      <c r="Z786" s="180" t="str">
        <f>'Initiative Basics'!C22</f>
        <v>T</v>
      </c>
      <c r="AA786" s="180" t="str">
        <f>'Initiative Basics'!C23</f>
        <v>U</v>
      </c>
      <c r="AB786" s="180" t="str">
        <f>'Initiative Basics'!C24</f>
        <v>V</v>
      </c>
      <c r="AC786" s="180" t="str">
        <f>'Initiative Basics'!C25</f>
        <v>W</v>
      </c>
      <c r="AD786" s="180" t="str">
        <f>'Initiative Basics'!C26</f>
        <v>X</v>
      </c>
      <c r="AE786" s="180" t="str">
        <f>'Initiative Basics'!C27</f>
        <v>Y</v>
      </c>
      <c r="AF786" s="180" t="str">
        <f>'Initiative Basics'!C28</f>
        <v>Z</v>
      </c>
      <c r="AG786" s="180">
        <f>'Initiative Basics'!C29</f>
        <v>0</v>
      </c>
      <c r="AH786" s="180">
        <f>'Initiative Basics'!C30</f>
        <v>0</v>
      </c>
      <c r="AI786" s="180">
        <f>'Initiative Basics'!C31</f>
        <v>0</v>
      </c>
      <c r="AJ786" s="180">
        <f>'Initiative Basics'!C32</f>
        <v>0</v>
      </c>
      <c r="AK786" s="180">
        <f>'Initiative Basics'!C33</f>
        <v>0</v>
      </c>
      <c r="AL786" s="180">
        <f>'Initiative Basics'!C34</f>
        <v>0</v>
      </c>
      <c r="AM786" s="180">
        <f>'Initiative Basics'!C35</f>
        <v>0</v>
      </c>
      <c r="AN786" s="180">
        <f>'Initiative Basics'!C36</f>
        <v>0</v>
      </c>
      <c r="AO786" s="180">
        <f>'Initiative Basics'!C37</f>
        <v>0</v>
      </c>
      <c r="AP786" s="180">
        <f>'Initiative Basics'!C38</f>
        <v>0</v>
      </c>
      <c r="AQ786" s="180">
        <f>'Initiative Basics'!C39</f>
        <v>0</v>
      </c>
      <c r="AR786" s="180">
        <f>'Initiative Basics'!C40</f>
        <v>0</v>
      </c>
      <c r="AS786" s="180">
        <f>'Initiative Basics'!C41</f>
        <v>0</v>
      </c>
      <c r="AT786" s="180">
        <f>'Initiative Basics'!C42</f>
        <v>0</v>
      </c>
      <c r="AU786" s="256"/>
    </row>
    <row r="787" spans="1:47" ht="17">
      <c r="A787" s="257" t="str">
        <f>'Initiative Basics'!A21</f>
        <v>S</v>
      </c>
      <c r="B787" s="258" t="str">
        <f>'Operating Cost Categories'!A2</f>
        <v>Staff</v>
      </c>
      <c r="C787" s="250">
        <f>'Operating Cost Summary'!B758</f>
        <v>0</v>
      </c>
      <c r="D787" s="250">
        <f>'Operating Cost Summary'!C758</f>
        <v>0</v>
      </c>
      <c r="E787" s="250">
        <f>'Operating Cost Summary'!D758</f>
        <v>0</v>
      </c>
      <c r="F787" s="181" t="s">
        <v>122</v>
      </c>
      <c r="G787" s="182"/>
      <c r="H787" s="182"/>
      <c r="I787" s="182"/>
      <c r="J787" s="182"/>
      <c r="K787" s="182"/>
      <c r="L787" s="182"/>
      <c r="M787" s="182"/>
      <c r="N787" s="182"/>
      <c r="O787" s="182"/>
      <c r="P787" s="182"/>
      <c r="Q787" s="182"/>
      <c r="R787" s="182"/>
      <c r="S787" s="182"/>
      <c r="T787" s="182"/>
      <c r="U787" s="182"/>
      <c r="V787" s="182"/>
      <c r="W787" s="182"/>
      <c r="X787" s="182"/>
      <c r="Y787" s="182"/>
      <c r="Z787" s="182"/>
      <c r="AA787" s="182"/>
      <c r="AB787" s="182"/>
      <c r="AC787" s="182"/>
      <c r="AD787" s="182"/>
      <c r="AE787" s="182"/>
      <c r="AF787" s="182"/>
      <c r="AG787" s="182"/>
      <c r="AH787" s="182"/>
      <c r="AI787" s="182"/>
      <c r="AJ787" s="182"/>
      <c r="AK787" s="182"/>
      <c r="AL787" s="182"/>
      <c r="AM787" s="182"/>
      <c r="AN787" s="182"/>
      <c r="AO787" s="182"/>
      <c r="AP787" s="182"/>
      <c r="AQ787" s="182"/>
      <c r="AR787" s="182"/>
      <c r="AS787" s="182"/>
      <c r="AT787" s="182"/>
      <c r="AU787" s="183">
        <f>SUM(G787:AT787)</f>
        <v>0</v>
      </c>
    </row>
    <row r="788" spans="1:47" ht="17">
      <c r="A788" s="257"/>
      <c r="B788" s="259"/>
      <c r="C788" s="251"/>
      <c r="D788" s="251"/>
      <c r="E788" s="251"/>
      <c r="F788" s="184" t="s">
        <v>123</v>
      </c>
      <c r="G788" s="185"/>
      <c r="H788" s="185"/>
      <c r="I788" s="185"/>
      <c r="J788" s="185"/>
      <c r="K788" s="185"/>
      <c r="L788" s="185"/>
      <c r="M788" s="185"/>
      <c r="N788" s="185"/>
      <c r="O788" s="185"/>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3">
        <f t="shared" ref="AU788:AU825" si="17">SUM(G788:AT788)</f>
        <v>0</v>
      </c>
    </row>
    <row r="789" spans="1:47" ht="17">
      <c r="A789" s="257"/>
      <c r="B789" s="260"/>
      <c r="C789" s="252"/>
      <c r="D789" s="252"/>
      <c r="E789" s="252"/>
      <c r="F789" s="181" t="s">
        <v>124</v>
      </c>
      <c r="G789" s="182"/>
      <c r="H789" s="182"/>
      <c r="I789" s="182"/>
      <c r="J789" s="182"/>
      <c r="K789" s="182"/>
      <c r="L789" s="182"/>
      <c r="M789" s="182"/>
      <c r="N789" s="182"/>
      <c r="O789" s="182"/>
      <c r="P789" s="182"/>
      <c r="Q789" s="182"/>
      <c r="R789" s="182"/>
      <c r="S789" s="182"/>
      <c r="T789" s="182"/>
      <c r="U789" s="182"/>
      <c r="V789" s="182"/>
      <c r="W789" s="182"/>
      <c r="X789" s="182"/>
      <c r="Y789" s="182"/>
      <c r="Z789" s="182"/>
      <c r="AA789" s="182"/>
      <c r="AB789" s="182"/>
      <c r="AC789" s="182"/>
      <c r="AD789" s="182"/>
      <c r="AE789" s="182"/>
      <c r="AF789" s="182"/>
      <c r="AG789" s="182"/>
      <c r="AH789" s="182"/>
      <c r="AI789" s="182"/>
      <c r="AJ789" s="182"/>
      <c r="AK789" s="182"/>
      <c r="AL789" s="182"/>
      <c r="AM789" s="182"/>
      <c r="AN789" s="182"/>
      <c r="AO789" s="182"/>
      <c r="AP789" s="182"/>
      <c r="AQ789" s="182"/>
      <c r="AR789" s="182"/>
      <c r="AS789" s="182"/>
      <c r="AT789" s="182"/>
      <c r="AU789" s="183">
        <f t="shared" si="17"/>
        <v>0</v>
      </c>
    </row>
    <row r="790" spans="1:47" ht="17">
      <c r="A790" s="257"/>
      <c r="B790" s="258" t="str">
        <f>'Operating Cost Categories'!A3</f>
        <v>Insurance</v>
      </c>
      <c r="C790" s="250">
        <f>'Operating Cost Summary'!B759</f>
        <v>0</v>
      </c>
      <c r="D790" s="250">
        <f>'Operating Cost Summary'!C759</f>
        <v>0</v>
      </c>
      <c r="E790" s="250">
        <f>'Operating Cost Summary'!D759</f>
        <v>0</v>
      </c>
      <c r="F790" s="184" t="s">
        <v>122</v>
      </c>
      <c r="G790" s="185"/>
      <c r="H790" s="185"/>
      <c r="I790" s="185"/>
      <c r="J790" s="185"/>
      <c r="K790" s="185"/>
      <c r="L790" s="185"/>
      <c r="M790" s="185"/>
      <c r="N790" s="185"/>
      <c r="O790" s="185"/>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3">
        <f t="shared" si="17"/>
        <v>0</v>
      </c>
    </row>
    <row r="791" spans="1:47" ht="17">
      <c r="A791" s="257"/>
      <c r="B791" s="259"/>
      <c r="C791" s="251"/>
      <c r="D791" s="251"/>
      <c r="E791" s="251"/>
      <c r="F791" s="181" t="s">
        <v>123</v>
      </c>
      <c r="G791" s="182"/>
      <c r="H791" s="182"/>
      <c r="I791" s="182"/>
      <c r="J791" s="182"/>
      <c r="K791" s="182"/>
      <c r="L791" s="182"/>
      <c r="M791" s="182"/>
      <c r="N791" s="182"/>
      <c r="O791" s="182"/>
      <c r="P791" s="182"/>
      <c r="Q791" s="182"/>
      <c r="R791" s="182"/>
      <c r="S791" s="182"/>
      <c r="T791" s="182"/>
      <c r="U791" s="182"/>
      <c r="V791" s="182"/>
      <c r="W791" s="182"/>
      <c r="X791" s="182"/>
      <c r="Y791" s="182"/>
      <c r="Z791" s="182"/>
      <c r="AA791" s="182"/>
      <c r="AB791" s="182"/>
      <c r="AC791" s="182"/>
      <c r="AD791" s="182"/>
      <c r="AE791" s="182"/>
      <c r="AF791" s="182"/>
      <c r="AG791" s="182"/>
      <c r="AH791" s="182"/>
      <c r="AI791" s="182"/>
      <c r="AJ791" s="182"/>
      <c r="AK791" s="182"/>
      <c r="AL791" s="182"/>
      <c r="AM791" s="182"/>
      <c r="AN791" s="182"/>
      <c r="AO791" s="182"/>
      <c r="AP791" s="182"/>
      <c r="AQ791" s="182"/>
      <c r="AR791" s="182"/>
      <c r="AS791" s="182"/>
      <c r="AT791" s="182"/>
      <c r="AU791" s="183">
        <f t="shared" si="17"/>
        <v>0</v>
      </c>
    </row>
    <row r="792" spans="1:47" ht="17">
      <c r="A792" s="257"/>
      <c r="B792" s="260"/>
      <c r="C792" s="252"/>
      <c r="D792" s="252"/>
      <c r="E792" s="252"/>
      <c r="F792" s="184" t="s">
        <v>124</v>
      </c>
      <c r="G792" s="185"/>
      <c r="H792" s="185"/>
      <c r="I792" s="185"/>
      <c r="J792" s="185"/>
      <c r="K792" s="185"/>
      <c r="L792" s="185"/>
      <c r="M792" s="185"/>
      <c r="N792" s="185"/>
      <c r="O792" s="185"/>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3">
        <f t="shared" si="17"/>
        <v>0</v>
      </c>
    </row>
    <row r="793" spans="1:47" ht="17">
      <c r="A793" s="257"/>
      <c r="B793" s="249" t="str">
        <f>'Operating Cost Categories'!A4</f>
        <v>Rent</v>
      </c>
      <c r="C793" s="250">
        <f>'Operating Cost Summary'!B760</f>
        <v>0</v>
      </c>
      <c r="D793" s="250">
        <f>'Operating Cost Summary'!C760</f>
        <v>0</v>
      </c>
      <c r="E793" s="250">
        <f>'Operating Cost Summary'!D760</f>
        <v>0</v>
      </c>
      <c r="F793" s="181" t="s">
        <v>122</v>
      </c>
      <c r="G793" s="182"/>
      <c r="H793" s="182"/>
      <c r="I793" s="182"/>
      <c r="J793" s="182"/>
      <c r="K793" s="182"/>
      <c r="L793" s="182"/>
      <c r="M793" s="182"/>
      <c r="N793" s="182"/>
      <c r="O793" s="182"/>
      <c r="P793" s="182"/>
      <c r="Q793" s="182"/>
      <c r="R793" s="182"/>
      <c r="S793" s="182"/>
      <c r="T793" s="182"/>
      <c r="U793" s="182"/>
      <c r="V793" s="182"/>
      <c r="W793" s="182"/>
      <c r="X793" s="182"/>
      <c r="Y793" s="182"/>
      <c r="Z793" s="182"/>
      <c r="AA793" s="182"/>
      <c r="AB793" s="182"/>
      <c r="AC793" s="182"/>
      <c r="AD793" s="182"/>
      <c r="AE793" s="182"/>
      <c r="AF793" s="182"/>
      <c r="AG793" s="182"/>
      <c r="AH793" s="182"/>
      <c r="AI793" s="182"/>
      <c r="AJ793" s="182"/>
      <c r="AK793" s="182"/>
      <c r="AL793" s="182"/>
      <c r="AM793" s="182"/>
      <c r="AN793" s="182"/>
      <c r="AO793" s="182"/>
      <c r="AP793" s="182"/>
      <c r="AQ793" s="182"/>
      <c r="AR793" s="182"/>
      <c r="AS793" s="182"/>
      <c r="AT793" s="182"/>
      <c r="AU793" s="183">
        <f t="shared" si="17"/>
        <v>0</v>
      </c>
    </row>
    <row r="794" spans="1:47" ht="17">
      <c r="A794" s="257"/>
      <c r="B794" s="249"/>
      <c r="C794" s="251"/>
      <c r="D794" s="251"/>
      <c r="E794" s="251"/>
      <c r="F794" s="184" t="s">
        <v>123</v>
      </c>
      <c r="G794" s="185"/>
      <c r="H794" s="185"/>
      <c r="I794" s="185"/>
      <c r="J794" s="185"/>
      <c r="K794" s="185"/>
      <c r="L794" s="185"/>
      <c r="M794" s="185"/>
      <c r="N794" s="185"/>
      <c r="O794" s="185"/>
      <c r="P794" s="185"/>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3">
        <f t="shared" si="17"/>
        <v>0</v>
      </c>
    </row>
    <row r="795" spans="1:47" ht="17">
      <c r="A795" s="257"/>
      <c r="B795" s="249"/>
      <c r="C795" s="252"/>
      <c r="D795" s="252"/>
      <c r="E795" s="252"/>
      <c r="F795" s="181" t="s">
        <v>124</v>
      </c>
      <c r="G795" s="182"/>
      <c r="H795" s="182"/>
      <c r="I795" s="182"/>
      <c r="J795" s="182"/>
      <c r="K795" s="182"/>
      <c r="L795" s="182"/>
      <c r="M795" s="182"/>
      <c r="N795" s="182"/>
      <c r="O795" s="182"/>
      <c r="P795" s="182"/>
      <c r="Q795" s="182"/>
      <c r="R795" s="182"/>
      <c r="S795" s="182"/>
      <c r="T795" s="182"/>
      <c r="U795" s="182"/>
      <c r="V795" s="182"/>
      <c r="W795" s="182"/>
      <c r="X795" s="182"/>
      <c r="Y795" s="182"/>
      <c r="Z795" s="182"/>
      <c r="AA795" s="182"/>
      <c r="AB795" s="182"/>
      <c r="AC795" s="182"/>
      <c r="AD795" s="182"/>
      <c r="AE795" s="182"/>
      <c r="AF795" s="182"/>
      <c r="AG795" s="182"/>
      <c r="AH795" s="182"/>
      <c r="AI795" s="182"/>
      <c r="AJ795" s="182"/>
      <c r="AK795" s="182"/>
      <c r="AL795" s="182"/>
      <c r="AM795" s="182"/>
      <c r="AN795" s="182"/>
      <c r="AO795" s="182"/>
      <c r="AP795" s="182"/>
      <c r="AQ795" s="182"/>
      <c r="AR795" s="182"/>
      <c r="AS795" s="182"/>
      <c r="AT795" s="182"/>
      <c r="AU795" s="183">
        <f t="shared" si="17"/>
        <v>0</v>
      </c>
    </row>
    <row r="796" spans="1:47" ht="17">
      <c r="A796" s="257"/>
      <c r="B796" s="249" t="str">
        <f>'Operating Cost Categories'!A5</f>
        <v>Utilities</v>
      </c>
      <c r="C796" s="250">
        <f>'Operating Cost Summary'!B761</f>
        <v>0</v>
      </c>
      <c r="D796" s="250">
        <f>'Operating Cost Summary'!C761</f>
        <v>0</v>
      </c>
      <c r="E796" s="250">
        <f>'Operating Cost Summary'!D761</f>
        <v>0</v>
      </c>
      <c r="F796" s="184" t="s">
        <v>122</v>
      </c>
      <c r="G796" s="185"/>
      <c r="H796" s="185"/>
      <c r="I796" s="185"/>
      <c r="J796" s="185"/>
      <c r="K796" s="185"/>
      <c r="L796" s="185"/>
      <c r="M796" s="185"/>
      <c r="N796" s="185"/>
      <c r="O796" s="185"/>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3">
        <f t="shared" si="17"/>
        <v>0</v>
      </c>
    </row>
    <row r="797" spans="1:47" ht="17">
      <c r="A797" s="257"/>
      <c r="B797" s="249"/>
      <c r="C797" s="251"/>
      <c r="D797" s="251"/>
      <c r="E797" s="251"/>
      <c r="F797" s="181" t="s">
        <v>123</v>
      </c>
      <c r="G797" s="182"/>
      <c r="H797" s="182"/>
      <c r="I797" s="182"/>
      <c r="J797" s="182"/>
      <c r="K797" s="182"/>
      <c r="L797" s="182"/>
      <c r="M797" s="182"/>
      <c r="N797" s="182"/>
      <c r="O797" s="182"/>
      <c r="P797" s="182"/>
      <c r="Q797" s="182"/>
      <c r="R797" s="182"/>
      <c r="S797" s="182"/>
      <c r="T797" s="182"/>
      <c r="U797" s="182"/>
      <c r="V797" s="182"/>
      <c r="W797" s="182"/>
      <c r="X797" s="182"/>
      <c r="Y797" s="182"/>
      <c r="Z797" s="182"/>
      <c r="AA797" s="182"/>
      <c r="AB797" s="182"/>
      <c r="AC797" s="182"/>
      <c r="AD797" s="182"/>
      <c r="AE797" s="182"/>
      <c r="AF797" s="182"/>
      <c r="AG797" s="182"/>
      <c r="AH797" s="182"/>
      <c r="AI797" s="182"/>
      <c r="AJ797" s="182"/>
      <c r="AK797" s="182"/>
      <c r="AL797" s="182"/>
      <c r="AM797" s="182"/>
      <c r="AN797" s="182"/>
      <c r="AO797" s="182"/>
      <c r="AP797" s="182"/>
      <c r="AQ797" s="182"/>
      <c r="AR797" s="182"/>
      <c r="AS797" s="182"/>
      <c r="AT797" s="182"/>
      <c r="AU797" s="183">
        <f t="shared" si="17"/>
        <v>0</v>
      </c>
    </row>
    <row r="798" spans="1:47" ht="17">
      <c r="A798" s="257"/>
      <c r="B798" s="249"/>
      <c r="C798" s="252"/>
      <c r="D798" s="252"/>
      <c r="E798" s="252"/>
      <c r="F798" s="184" t="s">
        <v>124</v>
      </c>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3">
        <f t="shared" si="17"/>
        <v>0</v>
      </c>
    </row>
    <row r="799" spans="1:47" ht="17">
      <c r="A799" s="257"/>
      <c r="B799" s="249" t="str">
        <f>'Operating Cost Categories'!A6</f>
        <v>Internet/Phones</v>
      </c>
      <c r="C799" s="250">
        <f>'Operating Cost Summary'!B762</f>
        <v>0</v>
      </c>
      <c r="D799" s="250">
        <f>'Operating Cost Summary'!C762</f>
        <v>0</v>
      </c>
      <c r="E799" s="250">
        <f>'Operating Cost Summary'!D762</f>
        <v>0</v>
      </c>
      <c r="F799" s="181" t="s">
        <v>122</v>
      </c>
      <c r="G799" s="182"/>
      <c r="H799" s="182"/>
      <c r="I799" s="182"/>
      <c r="J799" s="182"/>
      <c r="K799" s="182"/>
      <c r="L799" s="182"/>
      <c r="M799" s="182"/>
      <c r="N799" s="182"/>
      <c r="O799" s="182"/>
      <c r="P799" s="182"/>
      <c r="Q799" s="182"/>
      <c r="R799" s="182"/>
      <c r="S799" s="182"/>
      <c r="T799" s="182"/>
      <c r="U799" s="182"/>
      <c r="V799" s="182"/>
      <c r="W799" s="182"/>
      <c r="X799" s="182"/>
      <c r="Y799" s="182"/>
      <c r="Z799" s="182"/>
      <c r="AA799" s="182"/>
      <c r="AB799" s="182"/>
      <c r="AC799" s="182"/>
      <c r="AD799" s="182"/>
      <c r="AE799" s="182"/>
      <c r="AF799" s="182"/>
      <c r="AG799" s="182"/>
      <c r="AH799" s="182"/>
      <c r="AI799" s="182"/>
      <c r="AJ799" s="182"/>
      <c r="AK799" s="182"/>
      <c r="AL799" s="182"/>
      <c r="AM799" s="182"/>
      <c r="AN799" s="182"/>
      <c r="AO799" s="182"/>
      <c r="AP799" s="182"/>
      <c r="AQ799" s="182"/>
      <c r="AR799" s="182"/>
      <c r="AS799" s="182"/>
      <c r="AT799" s="182"/>
      <c r="AU799" s="183">
        <f t="shared" si="17"/>
        <v>0</v>
      </c>
    </row>
    <row r="800" spans="1:47" ht="17">
      <c r="A800" s="257"/>
      <c r="B800" s="249"/>
      <c r="C800" s="251"/>
      <c r="D800" s="251"/>
      <c r="E800" s="251"/>
      <c r="F800" s="184" t="s">
        <v>123</v>
      </c>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3">
        <f t="shared" si="17"/>
        <v>0</v>
      </c>
    </row>
    <row r="801" spans="1:47" ht="17">
      <c r="A801" s="257"/>
      <c r="B801" s="249"/>
      <c r="C801" s="252"/>
      <c r="D801" s="252"/>
      <c r="E801" s="252"/>
      <c r="F801" s="181" t="s">
        <v>124</v>
      </c>
      <c r="G801" s="182"/>
      <c r="H801" s="182"/>
      <c r="I801" s="182"/>
      <c r="J801" s="182"/>
      <c r="K801" s="182"/>
      <c r="L801" s="182"/>
      <c r="M801" s="182"/>
      <c r="N801" s="182"/>
      <c r="O801" s="182"/>
      <c r="P801" s="182"/>
      <c r="Q801" s="182"/>
      <c r="R801" s="182"/>
      <c r="S801" s="182"/>
      <c r="T801" s="182"/>
      <c r="U801" s="182"/>
      <c r="V801" s="182"/>
      <c r="W801" s="182"/>
      <c r="X801" s="182"/>
      <c r="Y801" s="182"/>
      <c r="Z801" s="182"/>
      <c r="AA801" s="182"/>
      <c r="AB801" s="182"/>
      <c r="AC801" s="182"/>
      <c r="AD801" s="182"/>
      <c r="AE801" s="182"/>
      <c r="AF801" s="182"/>
      <c r="AG801" s="182"/>
      <c r="AH801" s="182"/>
      <c r="AI801" s="182"/>
      <c r="AJ801" s="182"/>
      <c r="AK801" s="182"/>
      <c r="AL801" s="182"/>
      <c r="AM801" s="182"/>
      <c r="AN801" s="182"/>
      <c r="AO801" s="182"/>
      <c r="AP801" s="182"/>
      <c r="AQ801" s="182"/>
      <c r="AR801" s="182"/>
      <c r="AS801" s="182"/>
      <c r="AT801" s="182"/>
      <c r="AU801" s="183">
        <f t="shared" si="17"/>
        <v>0</v>
      </c>
    </row>
    <row r="802" spans="1:47" ht="17">
      <c r="A802" s="257"/>
      <c r="B802" s="249" t="str">
        <f>'Operating Cost Categories'!A7</f>
        <v>Office Supplies</v>
      </c>
      <c r="C802" s="250">
        <f>'Operating Cost Summary'!B763</f>
        <v>0</v>
      </c>
      <c r="D802" s="250">
        <f>'Operating Cost Summary'!C763</f>
        <v>0</v>
      </c>
      <c r="E802" s="250">
        <f>'Operating Cost Summary'!D763</f>
        <v>0</v>
      </c>
      <c r="F802" s="184" t="s">
        <v>122</v>
      </c>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3">
        <f t="shared" si="17"/>
        <v>0</v>
      </c>
    </row>
    <row r="803" spans="1:47" ht="17">
      <c r="A803" s="257"/>
      <c r="B803" s="249"/>
      <c r="C803" s="251"/>
      <c r="D803" s="251"/>
      <c r="E803" s="251"/>
      <c r="F803" s="181" t="s">
        <v>123</v>
      </c>
      <c r="G803" s="182"/>
      <c r="H803" s="182"/>
      <c r="I803" s="182"/>
      <c r="J803" s="182"/>
      <c r="K803" s="182"/>
      <c r="L803" s="182"/>
      <c r="M803" s="182"/>
      <c r="N803" s="182"/>
      <c r="O803" s="182"/>
      <c r="P803" s="182"/>
      <c r="Q803" s="182"/>
      <c r="R803" s="182"/>
      <c r="S803" s="182"/>
      <c r="T803" s="182"/>
      <c r="U803" s="182"/>
      <c r="V803" s="182"/>
      <c r="W803" s="182"/>
      <c r="X803" s="182"/>
      <c r="Y803" s="182"/>
      <c r="Z803" s="182"/>
      <c r="AA803" s="182"/>
      <c r="AB803" s="182"/>
      <c r="AC803" s="182"/>
      <c r="AD803" s="182"/>
      <c r="AE803" s="182"/>
      <c r="AF803" s="182"/>
      <c r="AG803" s="182"/>
      <c r="AH803" s="182"/>
      <c r="AI803" s="182"/>
      <c r="AJ803" s="182"/>
      <c r="AK803" s="182"/>
      <c r="AL803" s="182"/>
      <c r="AM803" s="182"/>
      <c r="AN803" s="182"/>
      <c r="AO803" s="182"/>
      <c r="AP803" s="182"/>
      <c r="AQ803" s="182"/>
      <c r="AR803" s="182"/>
      <c r="AS803" s="182"/>
      <c r="AT803" s="182"/>
      <c r="AU803" s="183">
        <f t="shared" si="17"/>
        <v>0</v>
      </c>
    </row>
    <row r="804" spans="1:47" ht="17">
      <c r="A804" s="257"/>
      <c r="B804" s="249"/>
      <c r="C804" s="252"/>
      <c r="D804" s="252"/>
      <c r="E804" s="252"/>
      <c r="F804" s="184" t="s">
        <v>124</v>
      </c>
      <c r="G804" s="185"/>
      <c r="H804" s="185"/>
      <c r="I804" s="185"/>
      <c r="J804" s="185"/>
      <c r="K804" s="185"/>
      <c r="L804" s="185"/>
      <c r="M804" s="185"/>
      <c r="N804" s="185"/>
      <c r="O804" s="185"/>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3">
        <f t="shared" si="17"/>
        <v>0</v>
      </c>
    </row>
    <row r="805" spans="1:47" ht="17">
      <c r="A805" s="257"/>
      <c r="B805" s="249" t="str">
        <f>'Operating Cost Categories'!A8</f>
        <v>Transportation</v>
      </c>
      <c r="C805" s="250">
        <f>'Operating Cost Summary'!B764</f>
        <v>0</v>
      </c>
      <c r="D805" s="250">
        <f>'Operating Cost Summary'!C764</f>
        <v>0</v>
      </c>
      <c r="E805" s="250">
        <f>'Operating Cost Summary'!D764</f>
        <v>0</v>
      </c>
      <c r="F805" s="181" t="s">
        <v>122</v>
      </c>
      <c r="G805" s="182"/>
      <c r="H805" s="182"/>
      <c r="I805" s="182"/>
      <c r="J805" s="182"/>
      <c r="K805" s="182"/>
      <c r="L805" s="182"/>
      <c r="M805" s="182"/>
      <c r="N805" s="182"/>
      <c r="O805" s="182"/>
      <c r="P805" s="182"/>
      <c r="Q805" s="182"/>
      <c r="R805" s="182"/>
      <c r="S805" s="182"/>
      <c r="T805" s="182"/>
      <c r="U805" s="182"/>
      <c r="V805" s="182"/>
      <c r="W805" s="182"/>
      <c r="X805" s="182"/>
      <c r="Y805" s="182"/>
      <c r="Z805" s="182"/>
      <c r="AA805" s="182"/>
      <c r="AB805" s="182"/>
      <c r="AC805" s="182"/>
      <c r="AD805" s="182"/>
      <c r="AE805" s="182"/>
      <c r="AF805" s="182"/>
      <c r="AG805" s="182"/>
      <c r="AH805" s="182"/>
      <c r="AI805" s="182"/>
      <c r="AJ805" s="182"/>
      <c r="AK805" s="182"/>
      <c r="AL805" s="182"/>
      <c r="AM805" s="182"/>
      <c r="AN805" s="182"/>
      <c r="AO805" s="182"/>
      <c r="AP805" s="182"/>
      <c r="AQ805" s="182"/>
      <c r="AR805" s="182"/>
      <c r="AS805" s="182"/>
      <c r="AT805" s="182"/>
      <c r="AU805" s="183">
        <f t="shared" si="17"/>
        <v>0</v>
      </c>
    </row>
    <row r="806" spans="1:47" ht="17">
      <c r="A806" s="257"/>
      <c r="B806" s="249"/>
      <c r="C806" s="251"/>
      <c r="D806" s="251"/>
      <c r="E806" s="251"/>
      <c r="F806" s="184" t="s">
        <v>123</v>
      </c>
      <c r="G806" s="185"/>
      <c r="H806" s="185"/>
      <c r="I806" s="185"/>
      <c r="J806" s="185"/>
      <c r="K806" s="185"/>
      <c r="L806" s="185"/>
      <c r="M806" s="185"/>
      <c r="N806" s="185"/>
      <c r="O806" s="185"/>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3">
        <f t="shared" si="17"/>
        <v>0</v>
      </c>
    </row>
    <row r="807" spans="1:47" ht="17">
      <c r="A807" s="257"/>
      <c r="B807" s="249"/>
      <c r="C807" s="252"/>
      <c r="D807" s="252"/>
      <c r="E807" s="252"/>
      <c r="F807" s="181" t="s">
        <v>124</v>
      </c>
      <c r="G807" s="182"/>
      <c r="H807" s="182"/>
      <c r="I807" s="182"/>
      <c r="J807" s="182"/>
      <c r="K807" s="182"/>
      <c r="L807" s="182"/>
      <c r="M807" s="182"/>
      <c r="N807" s="182"/>
      <c r="O807" s="182"/>
      <c r="P807" s="182"/>
      <c r="Q807" s="182"/>
      <c r="R807" s="182"/>
      <c r="S807" s="182"/>
      <c r="T807" s="182"/>
      <c r="U807" s="182"/>
      <c r="V807" s="182"/>
      <c r="W807" s="182"/>
      <c r="X807" s="182"/>
      <c r="Y807" s="182"/>
      <c r="Z807" s="182"/>
      <c r="AA807" s="182"/>
      <c r="AB807" s="182"/>
      <c r="AC807" s="182"/>
      <c r="AD807" s="182"/>
      <c r="AE807" s="182"/>
      <c r="AF807" s="182"/>
      <c r="AG807" s="182"/>
      <c r="AH807" s="182"/>
      <c r="AI807" s="182"/>
      <c r="AJ807" s="182"/>
      <c r="AK807" s="182"/>
      <c r="AL807" s="182"/>
      <c r="AM807" s="182"/>
      <c r="AN807" s="182"/>
      <c r="AO807" s="182"/>
      <c r="AP807" s="182"/>
      <c r="AQ807" s="182"/>
      <c r="AR807" s="182"/>
      <c r="AS807" s="182"/>
      <c r="AT807" s="182"/>
      <c r="AU807" s="183">
        <f t="shared" si="17"/>
        <v>0</v>
      </c>
    </row>
    <row r="808" spans="1:47" ht="17">
      <c r="A808" s="257"/>
      <c r="B808" s="249" t="str">
        <f>'Operating Cost Categories'!A9</f>
        <v>Consultants/Contracts</v>
      </c>
      <c r="C808" s="250">
        <f>'Operating Cost Summary'!B765</f>
        <v>0</v>
      </c>
      <c r="D808" s="250">
        <f>'Operating Cost Summary'!C765</f>
        <v>0</v>
      </c>
      <c r="E808" s="250">
        <f>'Operating Cost Summary'!D765</f>
        <v>0</v>
      </c>
      <c r="F808" s="184" t="s">
        <v>122</v>
      </c>
      <c r="G808" s="185"/>
      <c r="H808" s="185"/>
      <c r="I808" s="185"/>
      <c r="J808" s="185"/>
      <c r="K808" s="185"/>
      <c r="L808" s="185"/>
      <c r="M808" s="185"/>
      <c r="N808" s="185"/>
      <c r="O808" s="185"/>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3">
        <f t="shared" si="17"/>
        <v>0</v>
      </c>
    </row>
    <row r="809" spans="1:47" ht="17">
      <c r="A809" s="257"/>
      <c r="B809" s="249"/>
      <c r="C809" s="251"/>
      <c r="D809" s="251"/>
      <c r="E809" s="251"/>
      <c r="F809" s="181" t="s">
        <v>123</v>
      </c>
      <c r="G809" s="182"/>
      <c r="H809" s="182"/>
      <c r="I809" s="182"/>
      <c r="J809" s="182"/>
      <c r="K809" s="182"/>
      <c r="L809" s="182"/>
      <c r="M809" s="182"/>
      <c r="N809" s="182"/>
      <c r="O809" s="182"/>
      <c r="P809" s="182"/>
      <c r="Q809" s="182"/>
      <c r="R809" s="182"/>
      <c r="S809" s="182"/>
      <c r="T809" s="182"/>
      <c r="U809" s="182"/>
      <c r="V809" s="182"/>
      <c r="W809" s="182"/>
      <c r="X809" s="182"/>
      <c r="Y809" s="182"/>
      <c r="Z809" s="182"/>
      <c r="AA809" s="182"/>
      <c r="AB809" s="182"/>
      <c r="AC809" s="182"/>
      <c r="AD809" s="182"/>
      <c r="AE809" s="182"/>
      <c r="AF809" s="182"/>
      <c r="AG809" s="182"/>
      <c r="AH809" s="182"/>
      <c r="AI809" s="182"/>
      <c r="AJ809" s="182"/>
      <c r="AK809" s="182"/>
      <c r="AL809" s="182"/>
      <c r="AM809" s="182"/>
      <c r="AN809" s="182"/>
      <c r="AO809" s="182"/>
      <c r="AP809" s="182"/>
      <c r="AQ809" s="182"/>
      <c r="AR809" s="182"/>
      <c r="AS809" s="182"/>
      <c r="AT809" s="182"/>
      <c r="AU809" s="183">
        <f t="shared" si="17"/>
        <v>0</v>
      </c>
    </row>
    <row r="810" spans="1:47" ht="17">
      <c r="A810" s="257"/>
      <c r="B810" s="249"/>
      <c r="C810" s="252"/>
      <c r="D810" s="252"/>
      <c r="E810" s="252"/>
      <c r="F810" s="184" t="s">
        <v>124</v>
      </c>
      <c r="G810" s="185"/>
      <c r="H810" s="185"/>
      <c r="I810" s="185"/>
      <c r="J810" s="185"/>
      <c r="K810" s="185"/>
      <c r="L810" s="185"/>
      <c r="M810" s="185"/>
      <c r="N810" s="185"/>
      <c r="O810" s="185"/>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3">
        <f t="shared" si="17"/>
        <v>0</v>
      </c>
    </row>
    <row r="811" spans="1:47" ht="17">
      <c r="A811" s="257"/>
      <c r="B811" s="249" t="str">
        <f>'Operating Cost Categories'!A10</f>
        <v>A</v>
      </c>
      <c r="C811" s="250">
        <f>'Operating Cost Summary'!B766</f>
        <v>0</v>
      </c>
      <c r="D811" s="250">
        <f>'Operating Cost Summary'!C766</f>
        <v>0</v>
      </c>
      <c r="E811" s="250">
        <f>'Operating Cost Summary'!D766</f>
        <v>0</v>
      </c>
      <c r="F811" s="181" t="s">
        <v>122</v>
      </c>
      <c r="G811" s="182"/>
      <c r="H811" s="182"/>
      <c r="I811" s="182"/>
      <c r="J811" s="182"/>
      <c r="K811" s="182"/>
      <c r="L811" s="182"/>
      <c r="M811" s="182"/>
      <c r="N811" s="182"/>
      <c r="O811" s="182"/>
      <c r="P811" s="182"/>
      <c r="Q811" s="182"/>
      <c r="R811" s="182"/>
      <c r="S811" s="182"/>
      <c r="T811" s="182"/>
      <c r="U811" s="182"/>
      <c r="V811" s="182"/>
      <c r="W811" s="182"/>
      <c r="X811" s="182"/>
      <c r="Y811" s="182"/>
      <c r="Z811" s="182"/>
      <c r="AA811" s="182"/>
      <c r="AB811" s="182"/>
      <c r="AC811" s="182"/>
      <c r="AD811" s="182"/>
      <c r="AE811" s="182"/>
      <c r="AF811" s="182"/>
      <c r="AG811" s="182"/>
      <c r="AH811" s="182"/>
      <c r="AI811" s="182"/>
      <c r="AJ811" s="182"/>
      <c r="AK811" s="182"/>
      <c r="AL811" s="182"/>
      <c r="AM811" s="182"/>
      <c r="AN811" s="182"/>
      <c r="AO811" s="182"/>
      <c r="AP811" s="182"/>
      <c r="AQ811" s="182"/>
      <c r="AR811" s="182"/>
      <c r="AS811" s="182"/>
      <c r="AT811" s="182"/>
      <c r="AU811" s="183">
        <f t="shared" si="17"/>
        <v>0</v>
      </c>
    </row>
    <row r="812" spans="1:47" ht="17">
      <c r="A812" s="257"/>
      <c r="B812" s="249"/>
      <c r="C812" s="251"/>
      <c r="D812" s="251"/>
      <c r="E812" s="251"/>
      <c r="F812" s="184" t="s">
        <v>123</v>
      </c>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3">
        <f t="shared" si="17"/>
        <v>0</v>
      </c>
    </row>
    <row r="813" spans="1:47" ht="17">
      <c r="A813" s="257"/>
      <c r="B813" s="249"/>
      <c r="C813" s="252"/>
      <c r="D813" s="252"/>
      <c r="E813" s="252"/>
      <c r="F813" s="181" t="s">
        <v>124</v>
      </c>
      <c r="G813" s="182"/>
      <c r="H813" s="182"/>
      <c r="I813" s="182"/>
      <c r="J813" s="182"/>
      <c r="K813" s="182"/>
      <c r="L813" s="182"/>
      <c r="M813" s="182"/>
      <c r="N813" s="182"/>
      <c r="O813" s="182"/>
      <c r="P813" s="182"/>
      <c r="Q813" s="182"/>
      <c r="R813" s="182"/>
      <c r="S813" s="182"/>
      <c r="T813" s="182"/>
      <c r="U813" s="182"/>
      <c r="V813" s="182"/>
      <c r="W813" s="182"/>
      <c r="X813" s="182"/>
      <c r="Y813" s="182"/>
      <c r="Z813" s="182"/>
      <c r="AA813" s="182"/>
      <c r="AB813" s="182"/>
      <c r="AC813" s="182"/>
      <c r="AD813" s="182"/>
      <c r="AE813" s="182"/>
      <c r="AF813" s="182"/>
      <c r="AG813" s="182"/>
      <c r="AH813" s="182"/>
      <c r="AI813" s="182"/>
      <c r="AJ813" s="182"/>
      <c r="AK813" s="182"/>
      <c r="AL813" s="182"/>
      <c r="AM813" s="182"/>
      <c r="AN813" s="182"/>
      <c r="AO813" s="182"/>
      <c r="AP813" s="182"/>
      <c r="AQ813" s="182"/>
      <c r="AR813" s="182"/>
      <c r="AS813" s="182"/>
      <c r="AT813" s="182"/>
      <c r="AU813" s="183">
        <f t="shared" si="17"/>
        <v>0</v>
      </c>
    </row>
    <row r="814" spans="1:47" ht="17">
      <c r="A814" s="257"/>
      <c r="B814" s="249" t="str">
        <f>'Operating Cost Categories'!A11</f>
        <v>B</v>
      </c>
      <c r="C814" s="250">
        <f>'Operating Cost Summary'!B767</f>
        <v>0</v>
      </c>
      <c r="D814" s="250">
        <f>'Operating Cost Summary'!C767</f>
        <v>0</v>
      </c>
      <c r="E814" s="250">
        <f>'Operating Cost Summary'!D767</f>
        <v>0</v>
      </c>
      <c r="F814" s="184" t="s">
        <v>122</v>
      </c>
      <c r="G814" s="185"/>
      <c r="H814" s="185"/>
      <c r="I814" s="185"/>
      <c r="J814" s="185"/>
      <c r="K814" s="185"/>
      <c r="L814" s="185"/>
      <c r="M814" s="185"/>
      <c r="N814" s="185"/>
      <c r="O814" s="185"/>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3">
        <f t="shared" si="17"/>
        <v>0</v>
      </c>
    </row>
    <row r="815" spans="1:47" ht="17">
      <c r="A815" s="257"/>
      <c r="B815" s="249"/>
      <c r="C815" s="251"/>
      <c r="D815" s="251"/>
      <c r="E815" s="251"/>
      <c r="F815" s="181" t="s">
        <v>123</v>
      </c>
      <c r="G815" s="182"/>
      <c r="H815" s="182"/>
      <c r="I815" s="182"/>
      <c r="J815" s="182"/>
      <c r="K815" s="182"/>
      <c r="L815" s="182"/>
      <c r="M815" s="182"/>
      <c r="N815" s="182"/>
      <c r="O815" s="182"/>
      <c r="P815" s="182"/>
      <c r="Q815" s="182"/>
      <c r="R815" s="182"/>
      <c r="S815" s="182"/>
      <c r="T815" s="182"/>
      <c r="U815" s="182"/>
      <c r="V815" s="182"/>
      <c r="W815" s="182"/>
      <c r="X815" s="182"/>
      <c r="Y815" s="182"/>
      <c r="Z815" s="182"/>
      <c r="AA815" s="182"/>
      <c r="AB815" s="182"/>
      <c r="AC815" s="182"/>
      <c r="AD815" s="182"/>
      <c r="AE815" s="182"/>
      <c r="AF815" s="182"/>
      <c r="AG815" s="182"/>
      <c r="AH815" s="182"/>
      <c r="AI815" s="182"/>
      <c r="AJ815" s="182"/>
      <c r="AK815" s="182"/>
      <c r="AL815" s="182"/>
      <c r="AM815" s="182"/>
      <c r="AN815" s="182"/>
      <c r="AO815" s="182"/>
      <c r="AP815" s="182"/>
      <c r="AQ815" s="182"/>
      <c r="AR815" s="182"/>
      <c r="AS815" s="182"/>
      <c r="AT815" s="182"/>
      <c r="AU815" s="183">
        <f t="shared" si="17"/>
        <v>0</v>
      </c>
    </row>
    <row r="816" spans="1:47" ht="17">
      <c r="A816" s="257"/>
      <c r="B816" s="249"/>
      <c r="C816" s="252"/>
      <c r="D816" s="252"/>
      <c r="E816" s="252"/>
      <c r="F816" s="184" t="s">
        <v>124</v>
      </c>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3">
        <f t="shared" si="17"/>
        <v>0</v>
      </c>
    </row>
    <row r="817" spans="1:47" ht="17">
      <c r="A817" s="257"/>
      <c r="B817" s="249" t="str">
        <f>'Operating Cost Categories'!A12</f>
        <v>C</v>
      </c>
      <c r="C817" s="250">
        <f>'Operating Cost Summary'!B768</f>
        <v>0</v>
      </c>
      <c r="D817" s="250">
        <f>'Operating Cost Summary'!C768</f>
        <v>0</v>
      </c>
      <c r="E817" s="250">
        <f>'Operating Cost Summary'!D768</f>
        <v>0</v>
      </c>
      <c r="F817" s="181" t="s">
        <v>122</v>
      </c>
      <c r="G817" s="182"/>
      <c r="H817" s="182"/>
      <c r="I817" s="182"/>
      <c r="J817" s="182"/>
      <c r="K817" s="182"/>
      <c r="L817" s="182"/>
      <c r="M817" s="182"/>
      <c r="N817" s="182"/>
      <c r="O817" s="182"/>
      <c r="P817" s="182"/>
      <c r="Q817" s="182"/>
      <c r="R817" s="182"/>
      <c r="S817" s="182"/>
      <c r="T817" s="182"/>
      <c r="U817" s="182"/>
      <c r="V817" s="182"/>
      <c r="W817" s="182"/>
      <c r="X817" s="182"/>
      <c r="Y817" s="182"/>
      <c r="Z817" s="182"/>
      <c r="AA817" s="182"/>
      <c r="AB817" s="182"/>
      <c r="AC817" s="182"/>
      <c r="AD817" s="182"/>
      <c r="AE817" s="182"/>
      <c r="AF817" s="182"/>
      <c r="AG817" s="182"/>
      <c r="AH817" s="182"/>
      <c r="AI817" s="182"/>
      <c r="AJ817" s="182"/>
      <c r="AK817" s="182"/>
      <c r="AL817" s="182"/>
      <c r="AM817" s="182"/>
      <c r="AN817" s="182"/>
      <c r="AO817" s="182"/>
      <c r="AP817" s="182"/>
      <c r="AQ817" s="182"/>
      <c r="AR817" s="182"/>
      <c r="AS817" s="182"/>
      <c r="AT817" s="182"/>
      <c r="AU817" s="183">
        <f t="shared" si="17"/>
        <v>0</v>
      </c>
    </row>
    <row r="818" spans="1:47" ht="17">
      <c r="A818" s="257"/>
      <c r="B818" s="249"/>
      <c r="C818" s="251"/>
      <c r="D818" s="251"/>
      <c r="E818" s="251"/>
      <c r="F818" s="184" t="s">
        <v>123</v>
      </c>
      <c r="G818" s="185"/>
      <c r="H818" s="185"/>
      <c r="I818" s="185"/>
      <c r="J818" s="185"/>
      <c r="K818" s="185"/>
      <c r="L818" s="185"/>
      <c r="M818" s="185"/>
      <c r="N818" s="185"/>
      <c r="O818" s="185"/>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3">
        <f t="shared" si="17"/>
        <v>0</v>
      </c>
    </row>
    <row r="819" spans="1:47" ht="17">
      <c r="A819" s="257"/>
      <c r="B819" s="249"/>
      <c r="C819" s="252"/>
      <c r="D819" s="252"/>
      <c r="E819" s="252"/>
      <c r="F819" s="181" t="s">
        <v>124</v>
      </c>
      <c r="G819" s="182"/>
      <c r="H819" s="182"/>
      <c r="I819" s="182"/>
      <c r="J819" s="182"/>
      <c r="K819" s="182"/>
      <c r="L819" s="182"/>
      <c r="M819" s="182"/>
      <c r="N819" s="182"/>
      <c r="O819" s="182"/>
      <c r="P819" s="182"/>
      <c r="Q819" s="182"/>
      <c r="R819" s="182"/>
      <c r="S819" s="182"/>
      <c r="T819" s="182"/>
      <c r="U819" s="182"/>
      <c r="V819" s="182"/>
      <c r="W819" s="182"/>
      <c r="X819" s="182"/>
      <c r="Y819" s="182"/>
      <c r="Z819" s="182"/>
      <c r="AA819" s="182"/>
      <c r="AB819" s="182"/>
      <c r="AC819" s="182"/>
      <c r="AD819" s="182"/>
      <c r="AE819" s="182"/>
      <c r="AF819" s="182"/>
      <c r="AG819" s="182"/>
      <c r="AH819" s="182"/>
      <c r="AI819" s="182"/>
      <c r="AJ819" s="182"/>
      <c r="AK819" s="182"/>
      <c r="AL819" s="182"/>
      <c r="AM819" s="182"/>
      <c r="AN819" s="182"/>
      <c r="AO819" s="182"/>
      <c r="AP819" s="182"/>
      <c r="AQ819" s="182"/>
      <c r="AR819" s="182"/>
      <c r="AS819" s="182"/>
      <c r="AT819" s="182"/>
      <c r="AU819" s="183">
        <f t="shared" si="17"/>
        <v>0</v>
      </c>
    </row>
    <row r="820" spans="1:47" ht="17">
      <c r="A820" s="257"/>
      <c r="B820" s="249" t="str">
        <f>'Operating Cost Categories'!A13</f>
        <v>D</v>
      </c>
      <c r="C820" s="250">
        <f>'Operating Cost Summary'!B769</f>
        <v>0</v>
      </c>
      <c r="D820" s="250">
        <f>'Operating Cost Summary'!C769</f>
        <v>0</v>
      </c>
      <c r="E820" s="250">
        <f>'Operating Cost Summary'!D769</f>
        <v>0</v>
      </c>
      <c r="F820" s="184" t="s">
        <v>122</v>
      </c>
      <c r="G820" s="185"/>
      <c r="H820" s="185"/>
      <c r="I820" s="185"/>
      <c r="J820" s="185"/>
      <c r="K820" s="185"/>
      <c r="L820" s="185"/>
      <c r="M820" s="185"/>
      <c r="N820" s="185"/>
      <c r="O820" s="185"/>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3">
        <f t="shared" si="17"/>
        <v>0</v>
      </c>
    </row>
    <row r="821" spans="1:47" ht="17">
      <c r="A821" s="257"/>
      <c r="B821" s="249"/>
      <c r="C821" s="251"/>
      <c r="D821" s="251"/>
      <c r="E821" s="251"/>
      <c r="F821" s="181" t="s">
        <v>123</v>
      </c>
      <c r="G821" s="182"/>
      <c r="H821" s="182"/>
      <c r="I821" s="182"/>
      <c r="J821" s="182"/>
      <c r="K821" s="182"/>
      <c r="L821" s="182"/>
      <c r="M821" s="182"/>
      <c r="N821" s="182"/>
      <c r="O821" s="182"/>
      <c r="P821" s="182"/>
      <c r="Q821" s="182"/>
      <c r="R821" s="182"/>
      <c r="S821" s="182"/>
      <c r="T821" s="182"/>
      <c r="U821" s="182"/>
      <c r="V821" s="182"/>
      <c r="W821" s="182"/>
      <c r="X821" s="182"/>
      <c r="Y821" s="182"/>
      <c r="Z821" s="182"/>
      <c r="AA821" s="182"/>
      <c r="AB821" s="182"/>
      <c r="AC821" s="182"/>
      <c r="AD821" s="182"/>
      <c r="AE821" s="182"/>
      <c r="AF821" s="182"/>
      <c r="AG821" s="182"/>
      <c r="AH821" s="182"/>
      <c r="AI821" s="182"/>
      <c r="AJ821" s="182"/>
      <c r="AK821" s="182"/>
      <c r="AL821" s="182"/>
      <c r="AM821" s="182"/>
      <c r="AN821" s="182"/>
      <c r="AO821" s="182"/>
      <c r="AP821" s="182"/>
      <c r="AQ821" s="182"/>
      <c r="AR821" s="182"/>
      <c r="AS821" s="182"/>
      <c r="AT821" s="182"/>
      <c r="AU821" s="183">
        <f t="shared" si="17"/>
        <v>0</v>
      </c>
    </row>
    <row r="822" spans="1:47" ht="17">
      <c r="A822" s="257"/>
      <c r="B822" s="249"/>
      <c r="C822" s="252"/>
      <c r="D822" s="252"/>
      <c r="E822" s="252"/>
      <c r="F822" s="184" t="s">
        <v>124</v>
      </c>
      <c r="G822" s="185"/>
      <c r="H822" s="185"/>
      <c r="I822" s="185"/>
      <c r="J822" s="185"/>
      <c r="K822" s="185"/>
      <c r="L822" s="185"/>
      <c r="M822" s="185"/>
      <c r="N822" s="185"/>
      <c r="O822" s="185"/>
      <c r="P822" s="185"/>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3">
        <f t="shared" si="17"/>
        <v>0</v>
      </c>
    </row>
    <row r="823" spans="1:47" ht="17">
      <c r="A823" s="257"/>
      <c r="B823" s="249" t="str">
        <f>'Operating Cost Categories'!A14</f>
        <v>E</v>
      </c>
      <c r="C823" s="250">
        <f>'Operating Cost Summary'!B770</f>
        <v>0</v>
      </c>
      <c r="D823" s="250">
        <f>'Operating Cost Summary'!C770</f>
        <v>0</v>
      </c>
      <c r="E823" s="250">
        <f>'Operating Cost Summary'!D770</f>
        <v>0</v>
      </c>
      <c r="F823" s="181" t="s">
        <v>122</v>
      </c>
      <c r="G823" s="182"/>
      <c r="H823" s="182"/>
      <c r="I823" s="182"/>
      <c r="J823" s="182"/>
      <c r="K823" s="182"/>
      <c r="L823" s="182"/>
      <c r="M823" s="182"/>
      <c r="N823" s="182"/>
      <c r="O823" s="182"/>
      <c r="P823" s="182"/>
      <c r="Q823" s="182"/>
      <c r="R823" s="182"/>
      <c r="S823" s="182"/>
      <c r="T823" s="182"/>
      <c r="U823" s="182"/>
      <c r="V823" s="182"/>
      <c r="W823" s="182"/>
      <c r="X823" s="182"/>
      <c r="Y823" s="182"/>
      <c r="Z823" s="182"/>
      <c r="AA823" s="182"/>
      <c r="AB823" s="182"/>
      <c r="AC823" s="182"/>
      <c r="AD823" s="182"/>
      <c r="AE823" s="182"/>
      <c r="AF823" s="182"/>
      <c r="AG823" s="182"/>
      <c r="AH823" s="182"/>
      <c r="AI823" s="182"/>
      <c r="AJ823" s="182"/>
      <c r="AK823" s="182"/>
      <c r="AL823" s="182"/>
      <c r="AM823" s="182"/>
      <c r="AN823" s="182"/>
      <c r="AO823" s="182"/>
      <c r="AP823" s="182"/>
      <c r="AQ823" s="182"/>
      <c r="AR823" s="182"/>
      <c r="AS823" s="182"/>
      <c r="AT823" s="182"/>
      <c r="AU823" s="183">
        <f t="shared" si="17"/>
        <v>0</v>
      </c>
    </row>
    <row r="824" spans="1:47" ht="17">
      <c r="A824" s="257"/>
      <c r="B824" s="249"/>
      <c r="C824" s="251"/>
      <c r="D824" s="251"/>
      <c r="E824" s="251"/>
      <c r="F824" s="184" t="s">
        <v>123</v>
      </c>
      <c r="G824" s="186"/>
      <c r="H824" s="186"/>
      <c r="I824" s="186"/>
      <c r="J824" s="186"/>
      <c r="K824" s="186"/>
      <c r="L824" s="186"/>
      <c r="M824" s="186"/>
      <c r="N824" s="186"/>
      <c r="O824" s="186"/>
      <c r="P824" s="186"/>
      <c r="Q824" s="186"/>
      <c r="R824" s="186"/>
      <c r="S824" s="186"/>
      <c r="T824" s="186"/>
      <c r="U824" s="186"/>
      <c r="V824" s="186"/>
      <c r="W824" s="186"/>
      <c r="X824" s="186"/>
      <c r="Y824" s="186"/>
      <c r="Z824" s="186"/>
      <c r="AA824" s="186"/>
      <c r="AB824" s="186"/>
      <c r="AC824" s="186"/>
      <c r="AD824" s="186"/>
      <c r="AE824" s="186"/>
      <c r="AF824" s="186"/>
      <c r="AG824" s="186"/>
      <c r="AH824" s="186"/>
      <c r="AI824" s="186"/>
      <c r="AJ824" s="186"/>
      <c r="AK824" s="186"/>
      <c r="AL824" s="186"/>
      <c r="AM824" s="186"/>
      <c r="AN824" s="186"/>
      <c r="AO824" s="186"/>
      <c r="AP824" s="186"/>
      <c r="AQ824" s="186"/>
      <c r="AR824" s="186"/>
      <c r="AS824" s="186"/>
      <c r="AT824" s="186"/>
      <c r="AU824" s="183">
        <f t="shared" si="17"/>
        <v>0</v>
      </c>
    </row>
    <row r="825" spans="1:47" ht="17">
      <c r="A825" s="257"/>
      <c r="B825" s="249"/>
      <c r="C825" s="252"/>
      <c r="D825" s="252"/>
      <c r="E825" s="252"/>
      <c r="F825" s="181" t="s">
        <v>124</v>
      </c>
      <c r="G825" s="187"/>
      <c r="H825" s="187"/>
      <c r="I825" s="187"/>
      <c r="J825" s="187"/>
      <c r="K825" s="187"/>
      <c r="L825" s="187"/>
      <c r="M825" s="187"/>
      <c r="N825" s="187"/>
      <c r="O825" s="187"/>
      <c r="P825" s="187"/>
      <c r="Q825" s="187"/>
      <c r="R825" s="187"/>
      <c r="S825" s="187"/>
      <c r="T825" s="187"/>
      <c r="U825" s="187"/>
      <c r="V825" s="187"/>
      <c r="W825" s="187"/>
      <c r="X825" s="187"/>
      <c r="Y825" s="187"/>
      <c r="Z825" s="187"/>
      <c r="AA825" s="187"/>
      <c r="AB825" s="187"/>
      <c r="AC825" s="187"/>
      <c r="AD825" s="187"/>
      <c r="AE825" s="187"/>
      <c r="AF825" s="187"/>
      <c r="AG825" s="187"/>
      <c r="AH825" s="187"/>
      <c r="AI825" s="187"/>
      <c r="AJ825" s="187"/>
      <c r="AK825" s="187"/>
      <c r="AL825" s="187"/>
      <c r="AM825" s="187"/>
      <c r="AN825" s="187"/>
      <c r="AO825" s="187"/>
      <c r="AP825" s="187"/>
      <c r="AQ825" s="187"/>
      <c r="AR825" s="187"/>
      <c r="AS825" s="187"/>
      <c r="AT825" s="187"/>
      <c r="AU825" s="183">
        <f t="shared" si="17"/>
        <v>0</v>
      </c>
    </row>
    <row r="827" spans="1:47" ht="19">
      <c r="A827" s="261" t="s">
        <v>132</v>
      </c>
      <c r="B827" s="263" t="s">
        <v>120</v>
      </c>
      <c r="C827" s="264" t="s">
        <v>27</v>
      </c>
      <c r="D827" s="264" t="s">
        <v>28</v>
      </c>
      <c r="E827" s="264" t="s">
        <v>29</v>
      </c>
      <c r="F827" s="253" t="s">
        <v>26</v>
      </c>
      <c r="G827" s="254" t="s">
        <v>2</v>
      </c>
      <c r="H827" s="255"/>
      <c r="I827" s="255"/>
      <c r="J827" s="255"/>
      <c r="K827" s="255"/>
      <c r="L827" s="255"/>
      <c r="M827" s="255"/>
      <c r="N827" s="255"/>
      <c r="O827" s="255"/>
      <c r="P827" s="255"/>
      <c r="Q827" s="255"/>
      <c r="R827" s="255"/>
      <c r="S827" s="255"/>
      <c r="T827" s="255"/>
      <c r="U827" s="255"/>
      <c r="V827" s="255"/>
      <c r="W827" s="255"/>
      <c r="X827" s="255"/>
      <c r="Y827" s="255"/>
      <c r="Z827" s="255"/>
      <c r="AA827" s="255"/>
      <c r="AB827" s="255"/>
      <c r="AC827" s="255"/>
      <c r="AD827" s="255"/>
      <c r="AE827" s="255"/>
      <c r="AF827" s="255"/>
      <c r="AG827" s="255"/>
      <c r="AH827" s="255"/>
      <c r="AI827" s="255"/>
      <c r="AJ827" s="255"/>
      <c r="AK827" s="255"/>
      <c r="AL827" s="255"/>
      <c r="AM827" s="255"/>
      <c r="AN827" s="255"/>
      <c r="AO827" s="255"/>
      <c r="AP827" s="255"/>
      <c r="AQ827" s="255"/>
      <c r="AR827" s="255"/>
      <c r="AS827" s="255"/>
      <c r="AT827" s="255"/>
      <c r="AU827" s="256" t="s">
        <v>0</v>
      </c>
    </row>
    <row r="828" spans="1:47" ht="18">
      <c r="A828" s="262"/>
      <c r="B828" s="263"/>
      <c r="C828" s="265"/>
      <c r="D828" s="265"/>
      <c r="E828" s="265"/>
      <c r="F828" s="253"/>
      <c r="G828" s="180" t="str">
        <f>'Initiative Basics'!C3</f>
        <v>A</v>
      </c>
      <c r="H828" s="180" t="str">
        <f>'Initiative Basics'!C4</f>
        <v>B</v>
      </c>
      <c r="I828" s="180" t="str">
        <f>'Initiative Basics'!C5</f>
        <v>C</v>
      </c>
      <c r="J828" s="180" t="str">
        <f>'Initiative Basics'!C6</f>
        <v>D</v>
      </c>
      <c r="K828" s="180" t="str">
        <f>'Initiative Basics'!C7</f>
        <v>E</v>
      </c>
      <c r="L828" s="180" t="str">
        <f>'Initiative Basics'!C8</f>
        <v>F</v>
      </c>
      <c r="M828" s="180" t="str">
        <f>'Initiative Basics'!C9</f>
        <v>G</v>
      </c>
      <c r="N828" s="180" t="str">
        <f>'Initiative Basics'!C10</f>
        <v>H</v>
      </c>
      <c r="O828" s="180" t="str">
        <f>'Initiative Basics'!C11</f>
        <v>I</v>
      </c>
      <c r="P828" s="180" t="str">
        <f>'Initiative Basics'!C12</f>
        <v>J</v>
      </c>
      <c r="Q828" s="180" t="str">
        <f>'Initiative Basics'!C13</f>
        <v>K</v>
      </c>
      <c r="R828" s="180" t="str">
        <f>'Initiative Basics'!C14</f>
        <v>L</v>
      </c>
      <c r="S828" s="180" t="str">
        <f>'Initiative Basics'!C15</f>
        <v>M</v>
      </c>
      <c r="T828" s="180" t="str">
        <f>'Initiative Basics'!C16</f>
        <v>N</v>
      </c>
      <c r="U828" s="180" t="str">
        <f>'Initiative Basics'!C17</f>
        <v>O</v>
      </c>
      <c r="V828" s="180" t="str">
        <f>'Initiative Basics'!C18</f>
        <v>P</v>
      </c>
      <c r="W828" s="180" t="str">
        <f>'Initiative Basics'!C19</f>
        <v>Q</v>
      </c>
      <c r="X828" s="180" t="str">
        <f>'Initiative Basics'!C20</f>
        <v>R</v>
      </c>
      <c r="Y828" s="180" t="str">
        <f>'Initiative Basics'!C21</f>
        <v>S</v>
      </c>
      <c r="Z828" s="180" t="str">
        <f>'Initiative Basics'!C22</f>
        <v>T</v>
      </c>
      <c r="AA828" s="180" t="str">
        <f>'Initiative Basics'!C23</f>
        <v>U</v>
      </c>
      <c r="AB828" s="180" t="str">
        <f>'Initiative Basics'!C24</f>
        <v>V</v>
      </c>
      <c r="AC828" s="180" t="str">
        <f>'Initiative Basics'!C25</f>
        <v>W</v>
      </c>
      <c r="AD828" s="180" t="str">
        <f>'Initiative Basics'!C26</f>
        <v>X</v>
      </c>
      <c r="AE828" s="180" t="str">
        <f>'Initiative Basics'!C27</f>
        <v>Y</v>
      </c>
      <c r="AF828" s="180" t="str">
        <f>'Initiative Basics'!C28</f>
        <v>Z</v>
      </c>
      <c r="AG828" s="180">
        <f>'Initiative Basics'!C29</f>
        <v>0</v>
      </c>
      <c r="AH828" s="180">
        <f>'Initiative Basics'!C30</f>
        <v>0</v>
      </c>
      <c r="AI828" s="180">
        <f>'Initiative Basics'!C31</f>
        <v>0</v>
      </c>
      <c r="AJ828" s="180">
        <f>'Initiative Basics'!C32</f>
        <v>0</v>
      </c>
      <c r="AK828" s="180">
        <f>'Initiative Basics'!C33</f>
        <v>0</v>
      </c>
      <c r="AL828" s="180">
        <f>'Initiative Basics'!C34</f>
        <v>0</v>
      </c>
      <c r="AM828" s="180">
        <f>'Initiative Basics'!C35</f>
        <v>0</v>
      </c>
      <c r="AN828" s="180">
        <f>'Initiative Basics'!C36</f>
        <v>0</v>
      </c>
      <c r="AO828" s="180">
        <f>'Initiative Basics'!C37</f>
        <v>0</v>
      </c>
      <c r="AP828" s="180">
        <f>'Initiative Basics'!C38</f>
        <v>0</v>
      </c>
      <c r="AQ828" s="180">
        <f>'Initiative Basics'!C39</f>
        <v>0</v>
      </c>
      <c r="AR828" s="180">
        <f>'Initiative Basics'!C40</f>
        <v>0</v>
      </c>
      <c r="AS828" s="180">
        <f>'Initiative Basics'!C41</f>
        <v>0</v>
      </c>
      <c r="AT828" s="180">
        <f>'Initiative Basics'!C42</f>
        <v>0</v>
      </c>
      <c r="AU828" s="256"/>
    </row>
    <row r="829" spans="1:47" ht="17">
      <c r="A829" s="257" t="str">
        <f>'Initiative Basics'!A22</f>
        <v>T</v>
      </c>
      <c r="B829" s="258" t="str">
        <f>'Operating Cost Categories'!A2</f>
        <v>Staff</v>
      </c>
      <c r="C829" s="250">
        <f>'Operating Cost Summary'!B800</f>
        <v>0</v>
      </c>
      <c r="D829" s="250">
        <f>'Operating Cost Summary'!C800</f>
        <v>0</v>
      </c>
      <c r="E829" s="250">
        <f>'Operating Cost Summary'!D800</f>
        <v>0</v>
      </c>
      <c r="F829" s="181" t="s">
        <v>122</v>
      </c>
      <c r="G829" s="182"/>
      <c r="H829" s="182"/>
      <c r="I829" s="182"/>
      <c r="J829" s="182"/>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c r="AK829" s="182"/>
      <c r="AL829" s="182"/>
      <c r="AM829" s="182"/>
      <c r="AN829" s="182"/>
      <c r="AO829" s="182"/>
      <c r="AP829" s="182"/>
      <c r="AQ829" s="182"/>
      <c r="AR829" s="182"/>
      <c r="AS829" s="182"/>
      <c r="AT829" s="182"/>
      <c r="AU829" s="183">
        <f>SUM(G829:AT829)</f>
        <v>0</v>
      </c>
    </row>
    <row r="830" spans="1:47" ht="17">
      <c r="A830" s="257"/>
      <c r="B830" s="259"/>
      <c r="C830" s="251"/>
      <c r="D830" s="251"/>
      <c r="E830" s="251"/>
      <c r="F830" s="184" t="s">
        <v>123</v>
      </c>
      <c r="G830" s="185"/>
      <c r="H830" s="185"/>
      <c r="I830" s="185"/>
      <c r="J830" s="185"/>
      <c r="K830" s="185"/>
      <c r="L830" s="185"/>
      <c r="M830" s="185"/>
      <c r="N830" s="185"/>
      <c r="O830" s="185"/>
      <c r="P830" s="185"/>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3">
        <f t="shared" ref="AU830:AU867" si="18">SUM(G830:AT830)</f>
        <v>0</v>
      </c>
    </row>
    <row r="831" spans="1:47" ht="17">
      <c r="A831" s="257"/>
      <c r="B831" s="260"/>
      <c r="C831" s="252"/>
      <c r="D831" s="252"/>
      <c r="E831" s="252"/>
      <c r="F831" s="181" t="s">
        <v>124</v>
      </c>
      <c r="G831" s="182"/>
      <c r="H831" s="182"/>
      <c r="I831" s="182"/>
      <c r="J831" s="182"/>
      <c r="K831" s="182"/>
      <c r="L831" s="182"/>
      <c r="M831" s="182"/>
      <c r="N831" s="182"/>
      <c r="O831" s="182"/>
      <c r="P831" s="182"/>
      <c r="Q831" s="182"/>
      <c r="R831" s="182"/>
      <c r="S831" s="182"/>
      <c r="T831" s="182"/>
      <c r="U831" s="182"/>
      <c r="V831" s="182"/>
      <c r="W831" s="182"/>
      <c r="X831" s="182"/>
      <c r="Y831" s="182"/>
      <c r="Z831" s="182"/>
      <c r="AA831" s="182"/>
      <c r="AB831" s="182"/>
      <c r="AC831" s="182"/>
      <c r="AD831" s="182"/>
      <c r="AE831" s="182"/>
      <c r="AF831" s="182"/>
      <c r="AG831" s="182"/>
      <c r="AH831" s="182"/>
      <c r="AI831" s="182"/>
      <c r="AJ831" s="182"/>
      <c r="AK831" s="182"/>
      <c r="AL831" s="182"/>
      <c r="AM831" s="182"/>
      <c r="AN831" s="182"/>
      <c r="AO831" s="182"/>
      <c r="AP831" s="182"/>
      <c r="AQ831" s="182"/>
      <c r="AR831" s="182"/>
      <c r="AS831" s="182"/>
      <c r="AT831" s="182"/>
      <c r="AU831" s="183">
        <f t="shared" si="18"/>
        <v>0</v>
      </c>
    </row>
    <row r="832" spans="1:47" ht="17">
      <c r="A832" s="257"/>
      <c r="B832" s="258" t="str">
        <f>'Operating Cost Categories'!A3</f>
        <v>Insurance</v>
      </c>
      <c r="C832" s="250">
        <f>'Operating Cost Summary'!B801</f>
        <v>0</v>
      </c>
      <c r="D832" s="250">
        <f>'Operating Cost Summary'!C801</f>
        <v>0</v>
      </c>
      <c r="E832" s="250">
        <f>'Operating Cost Summary'!D801</f>
        <v>0</v>
      </c>
      <c r="F832" s="184" t="s">
        <v>122</v>
      </c>
      <c r="G832" s="185"/>
      <c r="H832" s="185"/>
      <c r="I832" s="185"/>
      <c r="J832" s="185"/>
      <c r="K832" s="185"/>
      <c r="L832" s="185"/>
      <c r="M832" s="185"/>
      <c r="N832" s="185"/>
      <c r="O832" s="185"/>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3">
        <f t="shared" si="18"/>
        <v>0</v>
      </c>
    </row>
    <row r="833" spans="1:47" ht="17">
      <c r="A833" s="257"/>
      <c r="B833" s="259"/>
      <c r="C833" s="251"/>
      <c r="D833" s="251"/>
      <c r="E833" s="251"/>
      <c r="F833" s="181" t="s">
        <v>123</v>
      </c>
      <c r="G833" s="182"/>
      <c r="H833" s="182"/>
      <c r="I833" s="182"/>
      <c r="J833" s="182"/>
      <c r="K833" s="182"/>
      <c r="L833" s="182"/>
      <c r="M833" s="182"/>
      <c r="N833" s="182"/>
      <c r="O833" s="182"/>
      <c r="P833" s="182"/>
      <c r="Q833" s="182"/>
      <c r="R833" s="182"/>
      <c r="S833" s="182"/>
      <c r="T833" s="182"/>
      <c r="U833" s="182"/>
      <c r="V833" s="182"/>
      <c r="W833" s="182"/>
      <c r="X833" s="182"/>
      <c r="Y833" s="182"/>
      <c r="Z833" s="182"/>
      <c r="AA833" s="182"/>
      <c r="AB833" s="182"/>
      <c r="AC833" s="182"/>
      <c r="AD833" s="182"/>
      <c r="AE833" s="182"/>
      <c r="AF833" s="182"/>
      <c r="AG833" s="182"/>
      <c r="AH833" s="182"/>
      <c r="AI833" s="182"/>
      <c r="AJ833" s="182"/>
      <c r="AK833" s="182"/>
      <c r="AL833" s="182"/>
      <c r="AM833" s="182"/>
      <c r="AN833" s="182"/>
      <c r="AO833" s="182"/>
      <c r="AP833" s="182"/>
      <c r="AQ833" s="182"/>
      <c r="AR833" s="182"/>
      <c r="AS833" s="182"/>
      <c r="AT833" s="182"/>
      <c r="AU833" s="183">
        <f t="shared" si="18"/>
        <v>0</v>
      </c>
    </row>
    <row r="834" spans="1:47" ht="17">
      <c r="A834" s="257"/>
      <c r="B834" s="260"/>
      <c r="C834" s="252"/>
      <c r="D834" s="252"/>
      <c r="E834" s="252"/>
      <c r="F834" s="184" t="s">
        <v>124</v>
      </c>
      <c r="G834" s="185"/>
      <c r="H834" s="185"/>
      <c r="I834" s="185"/>
      <c r="J834" s="185"/>
      <c r="K834" s="185"/>
      <c r="L834" s="185"/>
      <c r="M834" s="185"/>
      <c r="N834" s="185"/>
      <c r="O834" s="185"/>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3">
        <f t="shared" si="18"/>
        <v>0</v>
      </c>
    </row>
    <row r="835" spans="1:47" ht="17">
      <c r="A835" s="257"/>
      <c r="B835" s="249" t="str">
        <f>'Operating Cost Categories'!A4</f>
        <v>Rent</v>
      </c>
      <c r="C835" s="250">
        <f>'Operating Cost Summary'!B802</f>
        <v>0</v>
      </c>
      <c r="D835" s="250">
        <f>'Operating Cost Summary'!C802</f>
        <v>0</v>
      </c>
      <c r="E835" s="250">
        <f>'Operating Cost Summary'!D802</f>
        <v>0</v>
      </c>
      <c r="F835" s="181" t="s">
        <v>122</v>
      </c>
      <c r="G835" s="182"/>
      <c r="H835" s="182"/>
      <c r="I835" s="182"/>
      <c r="J835" s="182"/>
      <c r="K835" s="182"/>
      <c r="L835" s="182"/>
      <c r="M835" s="182"/>
      <c r="N835" s="182"/>
      <c r="O835" s="182"/>
      <c r="P835" s="182"/>
      <c r="Q835" s="182"/>
      <c r="R835" s="182"/>
      <c r="S835" s="182"/>
      <c r="T835" s="182"/>
      <c r="U835" s="182"/>
      <c r="V835" s="182"/>
      <c r="W835" s="182"/>
      <c r="X835" s="182"/>
      <c r="Y835" s="182"/>
      <c r="Z835" s="182"/>
      <c r="AA835" s="182"/>
      <c r="AB835" s="182"/>
      <c r="AC835" s="182"/>
      <c r="AD835" s="182"/>
      <c r="AE835" s="182"/>
      <c r="AF835" s="182"/>
      <c r="AG835" s="182"/>
      <c r="AH835" s="182"/>
      <c r="AI835" s="182"/>
      <c r="AJ835" s="182"/>
      <c r="AK835" s="182"/>
      <c r="AL835" s="182"/>
      <c r="AM835" s="182"/>
      <c r="AN835" s="182"/>
      <c r="AO835" s="182"/>
      <c r="AP835" s="182"/>
      <c r="AQ835" s="182"/>
      <c r="AR835" s="182"/>
      <c r="AS835" s="182"/>
      <c r="AT835" s="182"/>
      <c r="AU835" s="183">
        <f t="shared" si="18"/>
        <v>0</v>
      </c>
    </row>
    <row r="836" spans="1:47" ht="17">
      <c r="A836" s="257"/>
      <c r="B836" s="249"/>
      <c r="C836" s="251"/>
      <c r="D836" s="251"/>
      <c r="E836" s="251"/>
      <c r="F836" s="184" t="s">
        <v>123</v>
      </c>
      <c r="G836" s="185"/>
      <c r="H836" s="185"/>
      <c r="I836" s="185"/>
      <c r="J836" s="185"/>
      <c r="K836" s="185"/>
      <c r="L836" s="185"/>
      <c r="M836" s="185"/>
      <c r="N836" s="185"/>
      <c r="O836" s="185"/>
      <c r="P836" s="185"/>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3">
        <f t="shared" si="18"/>
        <v>0</v>
      </c>
    </row>
    <row r="837" spans="1:47" ht="17">
      <c r="A837" s="257"/>
      <c r="B837" s="249"/>
      <c r="C837" s="252"/>
      <c r="D837" s="252"/>
      <c r="E837" s="252"/>
      <c r="F837" s="181" t="s">
        <v>124</v>
      </c>
      <c r="G837" s="182"/>
      <c r="H837" s="182"/>
      <c r="I837" s="182"/>
      <c r="J837" s="182"/>
      <c r="K837" s="182"/>
      <c r="L837" s="182"/>
      <c r="M837" s="182"/>
      <c r="N837" s="182"/>
      <c r="O837" s="182"/>
      <c r="P837" s="182"/>
      <c r="Q837" s="182"/>
      <c r="R837" s="182"/>
      <c r="S837" s="182"/>
      <c r="T837" s="182"/>
      <c r="U837" s="182"/>
      <c r="V837" s="182"/>
      <c r="W837" s="182"/>
      <c r="X837" s="182"/>
      <c r="Y837" s="182"/>
      <c r="Z837" s="182"/>
      <c r="AA837" s="182"/>
      <c r="AB837" s="182"/>
      <c r="AC837" s="182"/>
      <c r="AD837" s="182"/>
      <c r="AE837" s="182"/>
      <c r="AF837" s="182"/>
      <c r="AG837" s="182"/>
      <c r="AH837" s="182"/>
      <c r="AI837" s="182"/>
      <c r="AJ837" s="182"/>
      <c r="AK837" s="182"/>
      <c r="AL837" s="182"/>
      <c r="AM837" s="182"/>
      <c r="AN837" s="182"/>
      <c r="AO837" s="182"/>
      <c r="AP837" s="182"/>
      <c r="AQ837" s="182"/>
      <c r="AR837" s="182"/>
      <c r="AS837" s="182"/>
      <c r="AT837" s="182"/>
      <c r="AU837" s="183">
        <f t="shared" si="18"/>
        <v>0</v>
      </c>
    </row>
    <row r="838" spans="1:47" ht="17">
      <c r="A838" s="257"/>
      <c r="B838" s="249" t="str">
        <f>'Operating Cost Categories'!A5</f>
        <v>Utilities</v>
      </c>
      <c r="C838" s="250">
        <f>'Operating Cost Summary'!B803</f>
        <v>0</v>
      </c>
      <c r="D838" s="250">
        <f>'Operating Cost Summary'!C803</f>
        <v>0</v>
      </c>
      <c r="E838" s="250">
        <f>'Operating Cost Summary'!D803</f>
        <v>0</v>
      </c>
      <c r="F838" s="184" t="s">
        <v>122</v>
      </c>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3">
        <f t="shared" si="18"/>
        <v>0</v>
      </c>
    </row>
    <row r="839" spans="1:47" ht="17">
      <c r="A839" s="257"/>
      <c r="B839" s="249"/>
      <c r="C839" s="251"/>
      <c r="D839" s="251"/>
      <c r="E839" s="251"/>
      <c r="F839" s="181" t="s">
        <v>123</v>
      </c>
      <c r="G839" s="182"/>
      <c r="H839" s="182"/>
      <c r="I839" s="182"/>
      <c r="J839" s="182"/>
      <c r="K839" s="182"/>
      <c r="L839" s="182"/>
      <c r="M839" s="182"/>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182"/>
      <c r="AJ839" s="182"/>
      <c r="AK839" s="182"/>
      <c r="AL839" s="182"/>
      <c r="AM839" s="182"/>
      <c r="AN839" s="182"/>
      <c r="AO839" s="182"/>
      <c r="AP839" s="182"/>
      <c r="AQ839" s="182"/>
      <c r="AR839" s="182"/>
      <c r="AS839" s="182"/>
      <c r="AT839" s="182"/>
      <c r="AU839" s="183">
        <f t="shared" si="18"/>
        <v>0</v>
      </c>
    </row>
    <row r="840" spans="1:47" ht="17">
      <c r="A840" s="257"/>
      <c r="B840" s="249"/>
      <c r="C840" s="252"/>
      <c r="D840" s="252"/>
      <c r="E840" s="252"/>
      <c r="F840" s="184" t="s">
        <v>124</v>
      </c>
      <c r="G840" s="185"/>
      <c r="H840" s="185"/>
      <c r="I840" s="185"/>
      <c r="J840" s="185"/>
      <c r="K840" s="185"/>
      <c r="L840" s="185"/>
      <c r="M840" s="185"/>
      <c r="N840" s="185"/>
      <c r="O840" s="185"/>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3">
        <f t="shared" si="18"/>
        <v>0</v>
      </c>
    </row>
    <row r="841" spans="1:47" ht="17">
      <c r="A841" s="257"/>
      <c r="B841" s="249" t="str">
        <f>'Operating Cost Categories'!A6</f>
        <v>Internet/Phones</v>
      </c>
      <c r="C841" s="250">
        <f>'Operating Cost Summary'!B804</f>
        <v>0</v>
      </c>
      <c r="D841" s="250">
        <f>'Operating Cost Summary'!C804</f>
        <v>0</v>
      </c>
      <c r="E841" s="250">
        <f>'Operating Cost Summary'!D804</f>
        <v>0</v>
      </c>
      <c r="F841" s="181" t="s">
        <v>122</v>
      </c>
      <c r="G841" s="182"/>
      <c r="H841" s="182"/>
      <c r="I841" s="182"/>
      <c r="J841" s="182"/>
      <c r="K841" s="182"/>
      <c r="L841" s="182"/>
      <c r="M841" s="182"/>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c r="AK841" s="182"/>
      <c r="AL841" s="182"/>
      <c r="AM841" s="182"/>
      <c r="AN841" s="182"/>
      <c r="AO841" s="182"/>
      <c r="AP841" s="182"/>
      <c r="AQ841" s="182"/>
      <c r="AR841" s="182"/>
      <c r="AS841" s="182"/>
      <c r="AT841" s="182"/>
      <c r="AU841" s="183">
        <f t="shared" si="18"/>
        <v>0</v>
      </c>
    </row>
    <row r="842" spans="1:47" ht="17">
      <c r="A842" s="257"/>
      <c r="B842" s="249"/>
      <c r="C842" s="251"/>
      <c r="D842" s="251"/>
      <c r="E842" s="251"/>
      <c r="F842" s="184" t="s">
        <v>123</v>
      </c>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3">
        <f t="shared" si="18"/>
        <v>0</v>
      </c>
    </row>
    <row r="843" spans="1:47" ht="17">
      <c r="A843" s="257"/>
      <c r="B843" s="249"/>
      <c r="C843" s="252"/>
      <c r="D843" s="252"/>
      <c r="E843" s="252"/>
      <c r="F843" s="181" t="s">
        <v>124</v>
      </c>
      <c r="G843" s="182"/>
      <c r="H843" s="182"/>
      <c r="I843" s="182"/>
      <c r="J843" s="182"/>
      <c r="K843" s="182"/>
      <c r="L843" s="182"/>
      <c r="M843" s="182"/>
      <c r="N843" s="182"/>
      <c r="O843" s="182"/>
      <c r="P843" s="182"/>
      <c r="Q843" s="182"/>
      <c r="R843" s="182"/>
      <c r="S843" s="182"/>
      <c r="T843" s="182"/>
      <c r="U843" s="182"/>
      <c r="V843" s="182"/>
      <c r="W843" s="182"/>
      <c r="X843" s="182"/>
      <c r="Y843" s="182"/>
      <c r="Z843" s="182"/>
      <c r="AA843" s="182"/>
      <c r="AB843" s="182"/>
      <c r="AC843" s="182"/>
      <c r="AD843" s="182"/>
      <c r="AE843" s="182"/>
      <c r="AF843" s="182"/>
      <c r="AG843" s="182"/>
      <c r="AH843" s="182"/>
      <c r="AI843" s="182"/>
      <c r="AJ843" s="182"/>
      <c r="AK843" s="182"/>
      <c r="AL843" s="182"/>
      <c r="AM843" s="182"/>
      <c r="AN843" s="182"/>
      <c r="AO843" s="182"/>
      <c r="AP843" s="182"/>
      <c r="AQ843" s="182"/>
      <c r="AR843" s="182"/>
      <c r="AS843" s="182"/>
      <c r="AT843" s="182"/>
      <c r="AU843" s="183">
        <f t="shared" si="18"/>
        <v>0</v>
      </c>
    </row>
    <row r="844" spans="1:47" ht="17">
      <c r="A844" s="257"/>
      <c r="B844" s="249" t="str">
        <f>'Operating Cost Categories'!A7</f>
        <v>Office Supplies</v>
      </c>
      <c r="C844" s="250">
        <f>'Operating Cost Summary'!B805</f>
        <v>0</v>
      </c>
      <c r="D844" s="250">
        <f>'Operating Cost Summary'!C805</f>
        <v>0</v>
      </c>
      <c r="E844" s="250">
        <f>'Operating Cost Summary'!D805</f>
        <v>0</v>
      </c>
      <c r="F844" s="184" t="s">
        <v>122</v>
      </c>
      <c r="G844" s="185"/>
      <c r="H844" s="185"/>
      <c r="I844" s="185"/>
      <c r="J844" s="185"/>
      <c r="K844" s="185"/>
      <c r="L844" s="185"/>
      <c r="M844" s="185"/>
      <c r="N844" s="185"/>
      <c r="O844" s="185"/>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3">
        <f t="shared" si="18"/>
        <v>0</v>
      </c>
    </row>
    <row r="845" spans="1:47" ht="17">
      <c r="A845" s="257"/>
      <c r="B845" s="249"/>
      <c r="C845" s="251"/>
      <c r="D845" s="251"/>
      <c r="E845" s="251"/>
      <c r="F845" s="181" t="s">
        <v>123</v>
      </c>
      <c r="G845" s="182"/>
      <c r="H845" s="182"/>
      <c r="I845" s="182"/>
      <c r="J845" s="182"/>
      <c r="K845" s="182"/>
      <c r="L845" s="182"/>
      <c r="M845" s="182"/>
      <c r="N845" s="182"/>
      <c r="O845" s="182"/>
      <c r="P845" s="182"/>
      <c r="Q845" s="182"/>
      <c r="R845" s="182"/>
      <c r="S845" s="182"/>
      <c r="T845" s="182"/>
      <c r="U845" s="182"/>
      <c r="V845" s="182"/>
      <c r="W845" s="182"/>
      <c r="X845" s="182"/>
      <c r="Y845" s="182"/>
      <c r="Z845" s="182"/>
      <c r="AA845" s="182"/>
      <c r="AB845" s="182"/>
      <c r="AC845" s="182"/>
      <c r="AD845" s="182"/>
      <c r="AE845" s="182"/>
      <c r="AF845" s="182"/>
      <c r="AG845" s="182"/>
      <c r="AH845" s="182"/>
      <c r="AI845" s="182"/>
      <c r="AJ845" s="182"/>
      <c r="AK845" s="182"/>
      <c r="AL845" s="182"/>
      <c r="AM845" s="182"/>
      <c r="AN845" s="182"/>
      <c r="AO845" s="182"/>
      <c r="AP845" s="182"/>
      <c r="AQ845" s="182"/>
      <c r="AR845" s="182"/>
      <c r="AS845" s="182"/>
      <c r="AT845" s="182"/>
      <c r="AU845" s="183">
        <f t="shared" si="18"/>
        <v>0</v>
      </c>
    </row>
    <row r="846" spans="1:47" ht="17">
      <c r="A846" s="257"/>
      <c r="B846" s="249"/>
      <c r="C846" s="252"/>
      <c r="D846" s="252"/>
      <c r="E846" s="252"/>
      <c r="F846" s="184" t="s">
        <v>124</v>
      </c>
      <c r="G846" s="185"/>
      <c r="H846" s="185"/>
      <c r="I846" s="185"/>
      <c r="J846" s="185"/>
      <c r="K846" s="185"/>
      <c r="L846" s="185"/>
      <c r="M846" s="185"/>
      <c r="N846" s="185"/>
      <c r="O846" s="185"/>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3">
        <f t="shared" si="18"/>
        <v>0</v>
      </c>
    </row>
    <row r="847" spans="1:47" ht="17">
      <c r="A847" s="257"/>
      <c r="B847" s="249" t="str">
        <f>'Operating Cost Categories'!A8</f>
        <v>Transportation</v>
      </c>
      <c r="C847" s="250">
        <f>'Operating Cost Summary'!B806</f>
        <v>0</v>
      </c>
      <c r="D847" s="250">
        <f>'Operating Cost Summary'!C806</f>
        <v>0</v>
      </c>
      <c r="E847" s="250">
        <f>'Operating Cost Summary'!D806</f>
        <v>0</v>
      </c>
      <c r="F847" s="181" t="s">
        <v>122</v>
      </c>
      <c r="G847" s="182"/>
      <c r="H847" s="182"/>
      <c r="I847" s="182"/>
      <c r="J847" s="182"/>
      <c r="K847" s="182"/>
      <c r="L847" s="182"/>
      <c r="M847" s="182"/>
      <c r="N847" s="182"/>
      <c r="O847" s="182"/>
      <c r="P847" s="182"/>
      <c r="Q847" s="182"/>
      <c r="R847" s="182"/>
      <c r="S847" s="182"/>
      <c r="T847" s="182"/>
      <c r="U847" s="182"/>
      <c r="V847" s="182"/>
      <c r="W847" s="182"/>
      <c r="X847" s="182"/>
      <c r="Y847" s="182"/>
      <c r="Z847" s="182"/>
      <c r="AA847" s="182"/>
      <c r="AB847" s="182"/>
      <c r="AC847" s="182"/>
      <c r="AD847" s="182"/>
      <c r="AE847" s="182"/>
      <c r="AF847" s="182"/>
      <c r="AG847" s="182"/>
      <c r="AH847" s="182"/>
      <c r="AI847" s="182"/>
      <c r="AJ847" s="182"/>
      <c r="AK847" s="182"/>
      <c r="AL847" s="182"/>
      <c r="AM847" s="182"/>
      <c r="AN847" s="182"/>
      <c r="AO847" s="182"/>
      <c r="AP847" s="182"/>
      <c r="AQ847" s="182"/>
      <c r="AR847" s="182"/>
      <c r="AS847" s="182"/>
      <c r="AT847" s="182"/>
      <c r="AU847" s="183">
        <f t="shared" si="18"/>
        <v>0</v>
      </c>
    </row>
    <row r="848" spans="1:47" ht="17">
      <c r="A848" s="257"/>
      <c r="B848" s="249"/>
      <c r="C848" s="251"/>
      <c r="D848" s="251"/>
      <c r="E848" s="251"/>
      <c r="F848" s="184" t="s">
        <v>123</v>
      </c>
      <c r="G848" s="185"/>
      <c r="H848" s="185"/>
      <c r="I848" s="185"/>
      <c r="J848" s="185"/>
      <c r="K848" s="185"/>
      <c r="L848" s="185"/>
      <c r="M848" s="185"/>
      <c r="N848" s="185"/>
      <c r="O848" s="185"/>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3">
        <f t="shared" si="18"/>
        <v>0</v>
      </c>
    </row>
    <row r="849" spans="1:47" ht="17">
      <c r="A849" s="257"/>
      <c r="B849" s="249"/>
      <c r="C849" s="252"/>
      <c r="D849" s="252"/>
      <c r="E849" s="252"/>
      <c r="F849" s="181" t="s">
        <v>124</v>
      </c>
      <c r="G849" s="182"/>
      <c r="H849" s="182"/>
      <c r="I849" s="182"/>
      <c r="J849" s="182"/>
      <c r="K849" s="182"/>
      <c r="L849" s="182"/>
      <c r="M849" s="182"/>
      <c r="N849" s="182"/>
      <c r="O849" s="182"/>
      <c r="P849" s="182"/>
      <c r="Q849" s="182"/>
      <c r="R849" s="182"/>
      <c r="S849" s="182"/>
      <c r="T849" s="182"/>
      <c r="U849" s="182"/>
      <c r="V849" s="182"/>
      <c r="W849" s="182"/>
      <c r="X849" s="182"/>
      <c r="Y849" s="182"/>
      <c r="Z849" s="182"/>
      <c r="AA849" s="182"/>
      <c r="AB849" s="182"/>
      <c r="AC849" s="182"/>
      <c r="AD849" s="182"/>
      <c r="AE849" s="182"/>
      <c r="AF849" s="182"/>
      <c r="AG849" s="182"/>
      <c r="AH849" s="182"/>
      <c r="AI849" s="182"/>
      <c r="AJ849" s="182"/>
      <c r="AK849" s="182"/>
      <c r="AL849" s="182"/>
      <c r="AM849" s="182"/>
      <c r="AN849" s="182"/>
      <c r="AO849" s="182"/>
      <c r="AP849" s="182"/>
      <c r="AQ849" s="182"/>
      <c r="AR849" s="182"/>
      <c r="AS849" s="182"/>
      <c r="AT849" s="182"/>
      <c r="AU849" s="183">
        <f t="shared" si="18"/>
        <v>0</v>
      </c>
    </row>
    <row r="850" spans="1:47" ht="17">
      <c r="A850" s="257"/>
      <c r="B850" s="249" t="str">
        <f>'Operating Cost Categories'!A9</f>
        <v>Consultants/Contracts</v>
      </c>
      <c r="C850" s="250">
        <f>'Operating Cost Summary'!B807</f>
        <v>0</v>
      </c>
      <c r="D850" s="250">
        <f>'Operating Cost Summary'!C807</f>
        <v>0</v>
      </c>
      <c r="E850" s="250">
        <f>'Operating Cost Summary'!D807</f>
        <v>0</v>
      </c>
      <c r="F850" s="184" t="s">
        <v>122</v>
      </c>
      <c r="G850" s="185"/>
      <c r="H850" s="185"/>
      <c r="I850" s="185"/>
      <c r="J850" s="185"/>
      <c r="K850" s="185"/>
      <c r="L850" s="185"/>
      <c r="M850" s="185"/>
      <c r="N850" s="185"/>
      <c r="O850" s="185"/>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3">
        <f t="shared" si="18"/>
        <v>0</v>
      </c>
    </row>
    <row r="851" spans="1:47" ht="17">
      <c r="A851" s="257"/>
      <c r="B851" s="249"/>
      <c r="C851" s="251"/>
      <c r="D851" s="251"/>
      <c r="E851" s="251"/>
      <c r="F851" s="181" t="s">
        <v>123</v>
      </c>
      <c r="G851" s="182"/>
      <c r="H851" s="182"/>
      <c r="I851" s="182"/>
      <c r="J851" s="182"/>
      <c r="K851" s="182"/>
      <c r="L851" s="182"/>
      <c r="M851" s="182"/>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c r="AK851" s="182"/>
      <c r="AL851" s="182"/>
      <c r="AM851" s="182"/>
      <c r="AN851" s="182"/>
      <c r="AO851" s="182"/>
      <c r="AP851" s="182"/>
      <c r="AQ851" s="182"/>
      <c r="AR851" s="182"/>
      <c r="AS851" s="182"/>
      <c r="AT851" s="182"/>
      <c r="AU851" s="183">
        <f t="shared" si="18"/>
        <v>0</v>
      </c>
    </row>
    <row r="852" spans="1:47" ht="17">
      <c r="A852" s="257"/>
      <c r="B852" s="249"/>
      <c r="C852" s="252"/>
      <c r="D852" s="252"/>
      <c r="E852" s="252"/>
      <c r="F852" s="184" t="s">
        <v>124</v>
      </c>
      <c r="G852" s="185"/>
      <c r="H852" s="185"/>
      <c r="I852" s="185"/>
      <c r="J852" s="185"/>
      <c r="K852" s="185"/>
      <c r="L852" s="185"/>
      <c r="M852" s="185"/>
      <c r="N852" s="185"/>
      <c r="O852" s="185"/>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3">
        <f t="shared" si="18"/>
        <v>0</v>
      </c>
    </row>
    <row r="853" spans="1:47" ht="17">
      <c r="A853" s="257"/>
      <c r="B853" s="249" t="str">
        <f>'Operating Cost Categories'!A10</f>
        <v>A</v>
      </c>
      <c r="C853" s="250">
        <f>'Operating Cost Summary'!B808</f>
        <v>0</v>
      </c>
      <c r="D853" s="250">
        <f>'Operating Cost Summary'!C808</f>
        <v>0</v>
      </c>
      <c r="E853" s="250">
        <f>'Operating Cost Summary'!D808</f>
        <v>0</v>
      </c>
      <c r="F853" s="181" t="s">
        <v>122</v>
      </c>
      <c r="G853" s="182"/>
      <c r="H853" s="182"/>
      <c r="I853" s="182"/>
      <c r="J853" s="182"/>
      <c r="K853" s="182"/>
      <c r="L853" s="182"/>
      <c r="M853" s="182"/>
      <c r="N853" s="182"/>
      <c r="O853" s="182"/>
      <c r="P853" s="182"/>
      <c r="Q853" s="182"/>
      <c r="R853" s="182"/>
      <c r="S853" s="182"/>
      <c r="T853" s="182"/>
      <c r="U853" s="182"/>
      <c r="V853" s="182"/>
      <c r="W853" s="182"/>
      <c r="X853" s="182"/>
      <c r="Y853" s="182"/>
      <c r="Z853" s="182"/>
      <c r="AA853" s="182"/>
      <c r="AB853" s="182"/>
      <c r="AC853" s="182"/>
      <c r="AD853" s="182"/>
      <c r="AE853" s="182"/>
      <c r="AF853" s="182"/>
      <c r="AG853" s="182"/>
      <c r="AH853" s="182"/>
      <c r="AI853" s="182"/>
      <c r="AJ853" s="182"/>
      <c r="AK853" s="182"/>
      <c r="AL853" s="182"/>
      <c r="AM853" s="182"/>
      <c r="AN853" s="182"/>
      <c r="AO853" s="182"/>
      <c r="AP853" s="182"/>
      <c r="AQ853" s="182"/>
      <c r="AR853" s="182"/>
      <c r="AS853" s="182"/>
      <c r="AT853" s="182"/>
      <c r="AU853" s="183">
        <f t="shared" si="18"/>
        <v>0</v>
      </c>
    </row>
    <row r="854" spans="1:47" ht="17">
      <c r="A854" s="257"/>
      <c r="B854" s="249"/>
      <c r="C854" s="251"/>
      <c r="D854" s="251"/>
      <c r="E854" s="251"/>
      <c r="F854" s="184" t="s">
        <v>123</v>
      </c>
      <c r="G854" s="185"/>
      <c r="H854" s="185"/>
      <c r="I854" s="185"/>
      <c r="J854" s="185"/>
      <c r="K854" s="185"/>
      <c r="L854" s="185"/>
      <c r="M854" s="185"/>
      <c r="N854" s="185"/>
      <c r="O854" s="185"/>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3">
        <f t="shared" si="18"/>
        <v>0</v>
      </c>
    </row>
    <row r="855" spans="1:47" ht="17">
      <c r="A855" s="257"/>
      <c r="B855" s="249"/>
      <c r="C855" s="252"/>
      <c r="D855" s="252"/>
      <c r="E855" s="252"/>
      <c r="F855" s="181" t="s">
        <v>124</v>
      </c>
      <c r="G855" s="182"/>
      <c r="H855" s="182"/>
      <c r="I855" s="182"/>
      <c r="J855" s="182"/>
      <c r="K855" s="182"/>
      <c r="L855" s="182"/>
      <c r="M855" s="182"/>
      <c r="N855" s="182"/>
      <c r="O855" s="182"/>
      <c r="P855" s="182"/>
      <c r="Q855" s="182"/>
      <c r="R855" s="182"/>
      <c r="S855" s="182"/>
      <c r="T855" s="182"/>
      <c r="U855" s="182"/>
      <c r="V855" s="182"/>
      <c r="W855" s="182"/>
      <c r="X855" s="182"/>
      <c r="Y855" s="182"/>
      <c r="Z855" s="182"/>
      <c r="AA855" s="182"/>
      <c r="AB855" s="182"/>
      <c r="AC855" s="182"/>
      <c r="AD855" s="182"/>
      <c r="AE855" s="182"/>
      <c r="AF855" s="182"/>
      <c r="AG855" s="182"/>
      <c r="AH855" s="182"/>
      <c r="AI855" s="182"/>
      <c r="AJ855" s="182"/>
      <c r="AK855" s="182"/>
      <c r="AL855" s="182"/>
      <c r="AM855" s="182"/>
      <c r="AN855" s="182"/>
      <c r="AO855" s="182"/>
      <c r="AP855" s="182"/>
      <c r="AQ855" s="182"/>
      <c r="AR855" s="182"/>
      <c r="AS855" s="182"/>
      <c r="AT855" s="182"/>
      <c r="AU855" s="183">
        <f t="shared" si="18"/>
        <v>0</v>
      </c>
    </row>
    <row r="856" spans="1:47" ht="17">
      <c r="A856" s="257"/>
      <c r="B856" s="249" t="str">
        <f>'Operating Cost Categories'!A11</f>
        <v>B</v>
      </c>
      <c r="C856" s="250">
        <f>'Operating Cost Summary'!B809</f>
        <v>0</v>
      </c>
      <c r="D856" s="250">
        <f>'Operating Cost Summary'!C809</f>
        <v>0</v>
      </c>
      <c r="E856" s="250">
        <f>'Operating Cost Summary'!D809</f>
        <v>0</v>
      </c>
      <c r="F856" s="184" t="s">
        <v>122</v>
      </c>
      <c r="G856" s="185"/>
      <c r="H856" s="185"/>
      <c r="I856" s="185"/>
      <c r="J856" s="185"/>
      <c r="K856" s="185"/>
      <c r="L856" s="185"/>
      <c r="M856" s="185"/>
      <c r="N856" s="185"/>
      <c r="O856" s="185"/>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3">
        <f t="shared" si="18"/>
        <v>0</v>
      </c>
    </row>
    <row r="857" spans="1:47" ht="17">
      <c r="A857" s="257"/>
      <c r="B857" s="249"/>
      <c r="C857" s="251"/>
      <c r="D857" s="251"/>
      <c r="E857" s="251"/>
      <c r="F857" s="181" t="s">
        <v>123</v>
      </c>
      <c r="G857" s="182"/>
      <c r="H857" s="182"/>
      <c r="I857" s="182"/>
      <c r="J857" s="182"/>
      <c r="K857" s="182"/>
      <c r="L857" s="182"/>
      <c r="M857" s="182"/>
      <c r="N857" s="182"/>
      <c r="O857" s="182"/>
      <c r="P857" s="182"/>
      <c r="Q857" s="182"/>
      <c r="R857" s="182"/>
      <c r="S857" s="182"/>
      <c r="T857" s="182"/>
      <c r="U857" s="182"/>
      <c r="V857" s="182"/>
      <c r="W857" s="182"/>
      <c r="X857" s="182"/>
      <c r="Y857" s="182"/>
      <c r="Z857" s="182"/>
      <c r="AA857" s="182"/>
      <c r="AB857" s="182"/>
      <c r="AC857" s="182"/>
      <c r="AD857" s="182"/>
      <c r="AE857" s="182"/>
      <c r="AF857" s="182"/>
      <c r="AG857" s="182"/>
      <c r="AH857" s="182"/>
      <c r="AI857" s="182"/>
      <c r="AJ857" s="182"/>
      <c r="AK857" s="182"/>
      <c r="AL857" s="182"/>
      <c r="AM857" s="182"/>
      <c r="AN857" s="182"/>
      <c r="AO857" s="182"/>
      <c r="AP857" s="182"/>
      <c r="AQ857" s="182"/>
      <c r="AR857" s="182"/>
      <c r="AS857" s="182"/>
      <c r="AT857" s="182"/>
      <c r="AU857" s="183">
        <f t="shared" si="18"/>
        <v>0</v>
      </c>
    </row>
    <row r="858" spans="1:47" ht="17">
      <c r="A858" s="257"/>
      <c r="B858" s="249"/>
      <c r="C858" s="252"/>
      <c r="D858" s="252"/>
      <c r="E858" s="252"/>
      <c r="F858" s="184" t="s">
        <v>124</v>
      </c>
      <c r="G858" s="185"/>
      <c r="H858" s="185"/>
      <c r="I858" s="185"/>
      <c r="J858" s="185"/>
      <c r="K858" s="185"/>
      <c r="L858" s="185"/>
      <c r="M858" s="185"/>
      <c r="N858" s="185"/>
      <c r="O858" s="185"/>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3">
        <f t="shared" si="18"/>
        <v>0</v>
      </c>
    </row>
    <row r="859" spans="1:47" ht="17">
      <c r="A859" s="257"/>
      <c r="B859" s="249" t="str">
        <f>'Operating Cost Categories'!A12</f>
        <v>C</v>
      </c>
      <c r="C859" s="250">
        <f>'Operating Cost Summary'!B810</f>
        <v>0</v>
      </c>
      <c r="D859" s="250">
        <f>'Operating Cost Summary'!C810</f>
        <v>0</v>
      </c>
      <c r="E859" s="250">
        <f>'Operating Cost Summary'!D810</f>
        <v>0</v>
      </c>
      <c r="F859" s="181" t="s">
        <v>122</v>
      </c>
      <c r="G859" s="182"/>
      <c r="H859" s="182"/>
      <c r="I859" s="182"/>
      <c r="J859" s="182"/>
      <c r="K859" s="182"/>
      <c r="L859" s="182"/>
      <c r="M859" s="182"/>
      <c r="N859" s="182"/>
      <c r="O859" s="182"/>
      <c r="P859" s="182"/>
      <c r="Q859" s="182"/>
      <c r="R859" s="182"/>
      <c r="S859" s="182"/>
      <c r="T859" s="182"/>
      <c r="U859" s="182"/>
      <c r="V859" s="182"/>
      <c r="W859" s="182"/>
      <c r="X859" s="182"/>
      <c r="Y859" s="182"/>
      <c r="Z859" s="182"/>
      <c r="AA859" s="182"/>
      <c r="AB859" s="182"/>
      <c r="AC859" s="182"/>
      <c r="AD859" s="182"/>
      <c r="AE859" s="182"/>
      <c r="AF859" s="182"/>
      <c r="AG859" s="182"/>
      <c r="AH859" s="182"/>
      <c r="AI859" s="182"/>
      <c r="AJ859" s="182"/>
      <c r="AK859" s="182"/>
      <c r="AL859" s="182"/>
      <c r="AM859" s="182"/>
      <c r="AN859" s="182"/>
      <c r="AO859" s="182"/>
      <c r="AP859" s="182"/>
      <c r="AQ859" s="182"/>
      <c r="AR859" s="182"/>
      <c r="AS859" s="182"/>
      <c r="AT859" s="182"/>
      <c r="AU859" s="183">
        <f t="shared" si="18"/>
        <v>0</v>
      </c>
    </row>
    <row r="860" spans="1:47" ht="17">
      <c r="A860" s="257"/>
      <c r="B860" s="249"/>
      <c r="C860" s="251"/>
      <c r="D860" s="251"/>
      <c r="E860" s="251"/>
      <c r="F860" s="184" t="s">
        <v>123</v>
      </c>
      <c r="G860" s="185"/>
      <c r="H860" s="185"/>
      <c r="I860" s="185"/>
      <c r="J860" s="185"/>
      <c r="K860" s="185"/>
      <c r="L860" s="185"/>
      <c r="M860" s="185"/>
      <c r="N860" s="185"/>
      <c r="O860" s="185"/>
      <c r="P860" s="185"/>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3">
        <f t="shared" si="18"/>
        <v>0</v>
      </c>
    </row>
    <row r="861" spans="1:47" ht="17">
      <c r="A861" s="257"/>
      <c r="B861" s="249"/>
      <c r="C861" s="252"/>
      <c r="D861" s="252"/>
      <c r="E861" s="252"/>
      <c r="F861" s="181" t="s">
        <v>124</v>
      </c>
      <c r="G861" s="182"/>
      <c r="H861" s="182"/>
      <c r="I861" s="182"/>
      <c r="J861" s="182"/>
      <c r="K861" s="182"/>
      <c r="L861" s="182"/>
      <c r="M861" s="182"/>
      <c r="N861" s="182"/>
      <c r="O861" s="182"/>
      <c r="P861" s="182"/>
      <c r="Q861" s="182"/>
      <c r="R861" s="182"/>
      <c r="S861" s="182"/>
      <c r="T861" s="182"/>
      <c r="U861" s="182"/>
      <c r="V861" s="182"/>
      <c r="W861" s="182"/>
      <c r="X861" s="182"/>
      <c r="Y861" s="182"/>
      <c r="Z861" s="182"/>
      <c r="AA861" s="182"/>
      <c r="AB861" s="182"/>
      <c r="AC861" s="182"/>
      <c r="AD861" s="182"/>
      <c r="AE861" s="182"/>
      <c r="AF861" s="182"/>
      <c r="AG861" s="182"/>
      <c r="AH861" s="182"/>
      <c r="AI861" s="182"/>
      <c r="AJ861" s="182"/>
      <c r="AK861" s="182"/>
      <c r="AL861" s="182"/>
      <c r="AM861" s="182"/>
      <c r="AN861" s="182"/>
      <c r="AO861" s="182"/>
      <c r="AP861" s="182"/>
      <c r="AQ861" s="182"/>
      <c r="AR861" s="182"/>
      <c r="AS861" s="182"/>
      <c r="AT861" s="182"/>
      <c r="AU861" s="183">
        <f t="shared" si="18"/>
        <v>0</v>
      </c>
    </row>
    <row r="862" spans="1:47" ht="17">
      <c r="A862" s="257"/>
      <c r="B862" s="249" t="str">
        <f>'Operating Cost Categories'!A13</f>
        <v>D</v>
      </c>
      <c r="C862" s="250">
        <f>'Operating Cost Summary'!B811</f>
        <v>0</v>
      </c>
      <c r="D862" s="250">
        <f>'Operating Cost Summary'!C811</f>
        <v>0</v>
      </c>
      <c r="E862" s="250">
        <f>'Operating Cost Summary'!D811</f>
        <v>0</v>
      </c>
      <c r="F862" s="184" t="s">
        <v>122</v>
      </c>
      <c r="G862" s="185"/>
      <c r="H862" s="185"/>
      <c r="I862" s="185"/>
      <c r="J862" s="185"/>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3">
        <f t="shared" si="18"/>
        <v>0</v>
      </c>
    </row>
    <row r="863" spans="1:47" ht="17">
      <c r="A863" s="257"/>
      <c r="B863" s="249"/>
      <c r="C863" s="251"/>
      <c r="D863" s="251"/>
      <c r="E863" s="251"/>
      <c r="F863" s="181" t="s">
        <v>123</v>
      </c>
      <c r="G863" s="182"/>
      <c r="H863" s="182"/>
      <c r="I863" s="182"/>
      <c r="J863" s="182"/>
      <c r="K863" s="182"/>
      <c r="L863" s="182"/>
      <c r="M863" s="182"/>
      <c r="N863" s="182"/>
      <c r="O863" s="182"/>
      <c r="P863" s="182"/>
      <c r="Q863" s="182"/>
      <c r="R863" s="182"/>
      <c r="S863" s="182"/>
      <c r="T863" s="182"/>
      <c r="U863" s="182"/>
      <c r="V863" s="182"/>
      <c r="W863" s="182"/>
      <c r="X863" s="182"/>
      <c r="Y863" s="182"/>
      <c r="Z863" s="182"/>
      <c r="AA863" s="182"/>
      <c r="AB863" s="182"/>
      <c r="AC863" s="182"/>
      <c r="AD863" s="182"/>
      <c r="AE863" s="182"/>
      <c r="AF863" s="182"/>
      <c r="AG863" s="182"/>
      <c r="AH863" s="182"/>
      <c r="AI863" s="182"/>
      <c r="AJ863" s="182"/>
      <c r="AK863" s="182"/>
      <c r="AL863" s="182"/>
      <c r="AM863" s="182"/>
      <c r="AN863" s="182"/>
      <c r="AO863" s="182"/>
      <c r="AP863" s="182"/>
      <c r="AQ863" s="182"/>
      <c r="AR863" s="182"/>
      <c r="AS863" s="182"/>
      <c r="AT863" s="182"/>
      <c r="AU863" s="183">
        <f t="shared" si="18"/>
        <v>0</v>
      </c>
    </row>
    <row r="864" spans="1:47" ht="17">
      <c r="A864" s="257"/>
      <c r="B864" s="249"/>
      <c r="C864" s="252"/>
      <c r="D864" s="252"/>
      <c r="E864" s="252"/>
      <c r="F864" s="184" t="s">
        <v>124</v>
      </c>
      <c r="G864" s="185"/>
      <c r="H864" s="185"/>
      <c r="I864" s="185"/>
      <c r="J864" s="185"/>
      <c r="K864" s="185"/>
      <c r="L864" s="185"/>
      <c r="M864" s="185"/>
      <c r="N864" s="185"/>
      <c r="O864" s="185"/>
      <c r="P864" s="185"/>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3">
        <f t="shared" si="18"/>
        <v>0</v>
      </c>
    </row>
    <row r="865" spans="1:47" ht="17">
      <c r="A865" s="257"/>
      <c r="B865" s="249" t="str">
        <f>'Operating Cost Categories'!A14</f>
        <v>E</v>
      </c>
      <c r="C865" s="250">
        <f>'Operating Cost Summary'!B812</f>
        <v>0</v>
      </c>
      <c r="D865" s="250">
        <f>'Operating Cost Summary'!C812</f>
        <v>0</v>
      </c>
      <c r="E865" s="250">
        <f>'Operating Cost Summary'!D812</f>
        <v>0</v>
      </c>
      <c r="F865" s="181" t="s">
        <v>122</v>
      </c>
      <c r="G865" s="182"/>
      <c r="H865" s="182"/>
      <c r="I865" s="182"/>
      <c r="J865" s="182"/>
      <c r="K865" s="182"/>
      <c r="L865" s="182"/>
      <c r="M865" s="182"/>
      <c r="N865" s="182"/>
      <c r="O865" s="182"/>
      <c r="P865" s="182"/>
      <c r="Q865" s="182"/>
      <c r="R865" s="182"/>
      <c r="S865" s="182"/>
      <c r="T865" s="182"/>
      <c r="U865" s="182"/>
      <c r="V865" s="182"/>
      <c r="W865" s="182"/>
      <c r="X865" s="182"/>
      <c r="Y865" s="182"/>
      <c r="Z865" s="182"/>
      <c r="AA865" s="182"/>
      <c r="AB865" s="182"/>
      <c r="AC865" s="182"/>
      <c r="AD865" s="182"/>
      <c r="AE865" s="182"/>
      <c r="AF865" s="182"/>
      <c r="AG865" s="182"/>
      <c r="AH865" s="182"/>
      <c r="AI865" s="182"/>
      <c r="AJ865" s="182"/>
      <c r="AK865" s="182"/>
      <c r="AL865" s="182"/>
      <c r="AM865" s="182"/>
      <c r="AN865" s="182"/>
      <c r="AO865" s="182"/>
      <c r="AP865" s="182"/>
      <c r="AQ865" s="182"/>
      <c r="AR865" s="182"/>
      <c r="AS865" s="182"/>
      <c r="AT865" s="182"/>
      <c r="AU865" s="183">
        <f t="shared" si="18"/>
        <v>0</v>
      </c>
    </row>
    <row r="866" spans="1:47" ht="17">
      <c r="A866" s="257"/>
      <c r="B866" s="249"/>
      <c r="C866" s="251"/>
      <c r="D866" s="251"/>
      <c r="E866" s="251"/>
      <c r="F866" s="184" t="s">
        <v>123</v>
      </c>
      <c r="G866" s="186"/>
      <c r="H866" s="186"/>
      <c r="I866" s="186"/>
      <c r="J866" s="186"/>
      <c r="K866" s="186"/>
      <c r="L866" s="186"/>
      <c r="M866" s="186"/>
      <c r="N866" s="186"/>
      <c r="O866" s="186"/>
      <c r="P866" s="186"/>
      <c r="Q866" s="186"/>
      <c r="R866" s="186"/>
      <c r="S866" s="186"/>
      <c r="T866" s="186"/>
      <c r="U866" s="186"/>
      <c r="V866" s="186"/>
      <c r="W866" s="186"/>
      <c r="X866" s="186"/>
      <c r="Y866" s="186"/>
      <c r="Z866" s="186"/>
      <c r="AA866" s="186"/>
      <c r="AB866" s="186"/>
      <c r="AC866" s="186"/>
      <c r="AD866" s="186"/>
      <c r="AE866" s="186"/>
      <c r="AF866" s="186"/>
      <c r="AG866" s="186"/>
      <c r="AH866" s="186"/>
      <c r="AI866" s="186"/>
      <c r="AJ866" s="186"/>
      <c r="AK866" s="186"/>
      <c r="AL866" s="186"/>
      <c r="AM866" s="186"/>
      <c r="AN866" s="186"/>
      <c r="AO866" s="186"/>
      <c r="AP866" s="186"/>
      <c r="AQ866" s="186"/>
      <c r="AR866" s="186"/>
      <c r="AS866" s="186"/>
      <c r="AT866" s="186"/>
      <c r="AU866" s="183">
        <f t="shared" si="18"/>
        <v>0</v>
      </c>
    </row>
    <row r="867" spans="1:47" ht="17">
      <c r="A867" s="257"/>
      <c r="B867" s="249"/>
      <c r="C867" s="252"/>
      <c r="D867" s="252"/>
      <c r="E867" s="252"/>
      <c r="F867" s="181" t="s">
        <v>124</v>
      </c>
      <c r="G867" s="187"/>
      <c r="H867" s="187"/>
      <c r="I867" s="187"/>
      <c r="J867" s="187"/>
      <c r="K867" s="187"/>
      <c r="L867" s="187"/>
      <c r="M867" s="187"/>
      <c r="N867" s="187"/>
      <c r="O867" s="187"/>
      <c r="P867" s="187"/>
      <c r="Q867" s="187"/>
      <c r="R867" s="187"/>
      <c r="S867" s="187"/>
      <c r="T867" s="187"/>
      <c r="U867" s="187"/>
      <c r="V867" s="187"/>
      <c r="W867" s="187"/>
      <c r="X867" s="187"/>
      <c r="Y867" s="187"/>
      <c r="Z867" s="187"/>
      <c r="AA867" s="187"/>
      <c r="AB867" s="187"/>
      <c r="AC867" s="187"/>
      <c r="AD867" s="187"/>
      <c r="AE867" s="187"/>
      <c r="AF867" s="187"/>
      <c r="AG867" s="187"/>
      <c r="AH867" s="187"/>
      <c r="AI867" s="187"/>
      <c r="AJ867" s="187"/>
      <c r="AK867" s="187"/>
      <c r="AL867" s="187"/>
      <c r="AM867" s="187"/>
      <c r="AN867" s="187"/>
      <c r="AO867" s="187"/>
      <c r="AP867" s="187"/>
      <c r="AQ867" s="187"/>
      <c r="AR867" s="187"/>
      <c r="AS867" s="187"/>
      <c r="AT867" s="187"/>
      <c r="AU867" s="183">
        <f t="shared" si="18"/>
        <v>0</v>
      </c>
    </row>
    <row r="869" spans="1:47" ht="19">
      <c r="A869" s="261" t="s">
        <v>132</v>
      </c>
      <c r="B869" s="263" t="s">
        <v>120</v>
      </c>
      <c r="C869" s="264" t="s">
        <v>27</v>
      </c>
      <c r="D869" s="264" t="s">
        <v>28</v>
      </c>
      <c r="E869" s="264" t="s">
        <v>29</v>
      </c>
      <c r="F869" s="253" t="s">
        <v>26</v>
      </c>
      <c r="G869" s="254" t="s">
        <v>2</v>
      </c>
      <c r="H869" s="255"/>
      <c r="I869" s="255"/>
      <c r="J869" s="255"/>
      <c r="K869" s="255"/>
      <c r="L869" s="255"/>
      <c r="M869" s="255"/>
      <c r="N869" s="255"/>
      <c r="O869" s="255"/>
      <c r="P869" s="255"/>
      <c r="Q869" s="255"/>
      <c r="R869" s="255"/>
      <c r="S869" s="255"/>
      <c r="T869" s="255"/>
      <c r="U869" s="255"/>
      <c r="V869" s="255"/>
      <c r="W869" s="255"/>
      <c r="X869" s="255"/>
      <c r="Y869" s="255"/>
      <c r="Z869" s="255"/>
      <c r="AA869" s="255"/>
      <c r="AB869" s="255"/>
      <c r="AC869" s="255"/>
      <c r="AD869" s="255"/>
      <c r="AE869" s="255"/>
      <c r="AF869" s="255"/>
      <c r="AG869" s="255"/>
      <c r="AH869" s="255"/>
      <c r="AI869" s="255"/>
      <c r="AJ869" s="255"/>
      <c r="AK869" s="255"/>
      <c r="AL869" s="255"/>
      <c r="AM869" s="255"/>
      <c r="AN869" s="255"/>
      <c r="AO869" s="255"/>
      <c r="AP869" s="255"/>
      <c r="AQ869" s="255"/>
      <c r="AR869" s="255"/>
      <c r="AS869" s="255"/>
      <c r="AT869" s="255"/>
      <c r="AU869" s="256" t="s">
        <v>0</v>
      </c>
    </row>
    <row r="870" spans="1:47" ht="18">
      <c r="A870" s="262"/>
      <c r="B870" s="263"/>
      <c r="C870" s="265"/>
      <c r="D870" s="265"/>
      <c r="E870" s="265"/>
      <c r="F870" s="253"/>
      <c r="G870" s="180" t="str">
        <f>'Initiative Basics'!C3</f>
        <v>A</v>
      </c>
      <c r="H870" s="180" t="str">
        <f>'Initiative Basics'!C4</f>
        <v>B</v>
      </c>
      <c r="I870" s="180" t="str">
        <f>'Initiative Basics'!C5</f>
        <v>C</v>
      </c>
      <c r="J870" s="180" t="str">
        <f>'Initiative Basics'!C6</f>
        <v>D</v>
      </c>
      <c r="K870" s="180" t="str">
        <f>'Initiative Basics'!C7</f>
        <v>E</v>
      </c>
      <c r="L870" s="180" t="str">
        <f>'Initiative Basics'!C8</f>
        <v>F</v>
      </c>
      <c r="M870" s="180" t="str">
        <f>'Initiative Basics'!C9</f>
        <v>G</v>
      </c>
      <c r="N870" s="180" t="str">
        <f>'Initiative Basics'!C10</f>
        <v>H</v>
      </c>
      <c r="O870" s="180" t="str">
        <f>'Initiative Basics'!C11</f>
        <v>I</v>
      </c>
      <c r="P870" s="180" t="str">
        <f>'Initiative Basics'!C12</f>
        <v>J</v>
      </c>
      <c r="Q870" s="180" t="str">
        <f>'Initiative Basics'!C13</f>
        <v>K</v>
      </c>
      <c r="R870" s="180" t="str">
        <f>'Initiative Basics'!C14</f>
        <v>L</v>
      </c>
      <c r="S870" s="180" t="str">
        <f>'Initiative Basics'!C15</f>
        <v>M</v>
      </c>
      <c r="T870" s="180" t="str">
        <f>'Initiative Basics'!C16</f>
        <v>N</v>
      </c>
      <c r="U870" s="180" t="str">
        <f>'Initiative Basics'!C17</f>
        <v>O</v>
      </c>
      <c r="V870" s="180" t="str">
        <f>'Initiative Basics'!C18</f>
        <v>P</v>
      </c>
      <c r="W870" s="180" t="str">
        <f>'Initiative Basics'!C19</f>
        <v>Q</v>
      </c>
      <c r="X870" s="180" t="str">
        <f>'Initiative Basics'!C20</f>
        <v>R</v>
      </c>
      <c r="Y870" s="180" t="str">
        <f>'Initiative Basics'!C21</f>
        <v>S</v>
      </c>
      <c r="Z870" s="180" t="str">
        <f>'Initiative Basics'!C22</f>
        <v>T</v>
      </c>
      <c r="AA870" s="180" t="str">
        <f>'Initiative Basics'!C23</f>
        <v>U</v>
      </c>
      <c r="AB870" s="180" t="str">
        <f>'Initiative Basics'!C24</f>
        <v>V</v>
      </c>
      <c r="AC870" s="180" t="str">
        <f>'Initiative Basics'!C25</f>
        <v>W</v>
      </c>
      <c r="AD870" s="180" t="str">
        <f>'Initiative Basics'!C26</f>
        <v>X</v>
      </c>
      <c r="AE870" s="180" t="str">
        <f>'Initiative Basics'!C27</f>
        <v>Y</v>
      </c>
      <c r="AF870" s="180" t="str">
        <f>'Initiative Basics'!C28</f>
        <v>Z</v>
      </c>
      <c r="AG870" s="180">
        <f>'Initiative Basics'!C29</f>
        <v>0</v>
      </c>
      <c r="AH870" s="180">
        <f>'Initiative Basics'!C30</f>
        <v>0</v>
      </c>
      <c r="AI870" s="180">
        <f>'Initiative Basics'!C31</f>
        <v>0</v>
      </c>
      <c r="AJ870" s="180">
        <f>'Initiative Basics'!C32</f>
        <v>0</v>
      </c>
      <c r="AK870" s="180">
        <f>'Initiative Basics'!C33</f>
        <v>0</v>
      </c>
      <c r="AL870" s="180">
        <f>'Initiative Basics'!C34</f>
        <v>0</v>
      </c>
      <c r="AM870" s="180">
        <f>'Initiative Basics'!C35</f>
        <v>0</v>
      </c>
      <c r="AN870" s="180">
        <f>'Initiative Basics'!C36</f>
        <v>0</v>
      </c>
      <c r="AO870" s="180">
        <f>'Initiative Basics'!C37</f>
        <v>0</v>
      </c>
      <c r="AP870" s="180">
        <f>'Initiative Basics'!C38</f>
        <v>0</v>
      </c>
      <c r="AQ870" s="180">
        <f>'Initiative Basics'!C39</f>
        <v>0</v>
      </c>
      <c r="AR870" s="180">
        <f>'Initiative Basics'!C40</f>
        <v>0</v>
      </c>
      <c r="AS870" s="180">
        <f>'Initiative Basics'!C41</f>
        <v>0</v>
      </c>
      <c r="AT870" s="180">
        <f>'Initiative Basics'!C42</f>
        <v>0</v>
      </c>
      <c r="AU870" s="256"/>
    </row>
    <row r="871" spans="1:47" ht="17">
      <c r="A871" s="257" t="str">
        <f>'Initiative Basics'!A23</f>
        <v>U</v>
      </c>
      <c r="B871" s="258" t="str">
        <f>'Operating Cost Categories'!A2</f>
        <v>Staff</v>
      </c>
      <c r="C871" s="250">
        <f>'Operating Cost Summary'!B842</f>
        <v>0</v>
      </c>
      <c r="D871" s="250">
        <f>'Operating Cost Summary'!C842</f>
        <v>0</v>
      </c>
      <c r="E871" s="250">
        <f>'Operating Cost Summary'!D842</f>
        <v>0</v>
      </c>
      <c r="F871" s="181" t="s">
        <v>122</v>
      </c>
      <c r="G871" s="182"/>
      <c r="H871" s="182"/>
      <c r="I871" s="182"/>
      <c r="J871" s="182"/>
      <c r="K871" s="182"/>
      <c r="L871" s="182"/>
      <c r="M871" s="182"/>
      <c r="N871" s="182"/>
      <c r="O871" s="182"/>
      <c r="P871" s="182"/>
      <c r="Q871" s="182"/>
      <c r="R871" s="182"/>
      <c r="S871" s="182"/>
      <c r="T871" s="182"/>
      <c r="U871" s="182"/>
      <c r="V871" s="182"/>
      <c r="W871" s="182"/>
      <c r="X871" s="182"/>
      <c r="Y871" s="182"/>
      <c r="Z871" s="182"/>
      <c r="AA871" s="182"/>
      <c r="AB871" s="182"/>
      <c r="AC871" s="182"/>
      <c r="AD871" s="182"/>
      <c r="AE871" s="182"/>
      <c r="AF871" s="182"/>
      <c r="AG871" s="182"/>
      <c r="AH871" s="182"/>
      <c r="AI871" s="182"/>
      <c r="AJ871" s="182"/>
      <c r="AK871" s="182"/>
      <c r="AL871" s="182"/>
      <c r="AM871" s="182"/>
      <c r="AN871" s="182"/>
      <c r="AO871" s="182"/>
      <c r="AP871" s="182"/>
      <c r="AQ871" s="182"/>
      <c r="AR871" s="182"/>
      <c r="AS871" s="182"/>
      <c r="AT871" s="182"/>
      <c r="AU871" s="183">
        <f>SUM(G871:AT871)</f>
        <v>0</v>
      </c>
    </row>
    <row r="872" spans="1:47" ht="17">
      <c r="A872" s="257"/>
      <c r="B872" s="259"/>
      <c r="C872" s="251"/>
      <c r="D872" s="251"/>
      <c r="E872" s="251"/>
      <c r="F872" s="184" t="s">
        <v>123</v>
      </c>
      <c r="G872" s="185"/>
      <c r="H872" s="185"/>
      <c r="I872" s="185"/>
      <c r="J872" s="185"/>
      <c r="K872" s="185"/>
      <c r="L872" s="185"/>
      <c r="M872" s="185"/>
      <c r="N872" s="185"/>
      <c r="O872" s="185"/>
      <c r="P872" s="185"/>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3">
        <f t="shared" ref="AU872:AU909" si="19">SUM(G872:AT872)</f>
        <v>0</v>
      </c>
    </row>
    <row r="873" spans="1:47" ht="17">
      <c r="A873" s="257"/>
      <c r="B873" s="260"/>
      <c r="C873" s="252"/>
      <c r="D873" s="252"/>
      <c r="E873" s="252"/>
      <c r="F873" s="181" t="s">
        <v>124</v>
      </c>
      <c r="G873" s="182"/>
      <c r="H873" s="182"/>
      <c r="I873" s="182"/>
      <c r="J873" s="182"/>
      <c r="K873" s="182"/>
      <c r="L873" s="182"/>
      <c r="M873" s="182"/>
      <c r="N873" s="182"/>
      <c r="O873" s="182"/>
      <c r="P873" s="182"/>
      <c r="Q873" s="182"/>
      <c r="R873" s="182"/>
      <c r="S873" s="182"/>
      <c r="T873" s="182"/>
      <c r="U873" s="182"/>
      <c r="V873" s="182"/>
      <c r="W873" s="182"/>
      <c r="X873" s="182"/>
      <c r="Y873" s="182"/>
      <c r="Z873" s="182"/>
      <c r="AA873" s="182"/>
      <c r="AB873" s="182"/>
      <c r="AC873" s="182"/>
      <c r="AD873" s="182"/>
      <c r="AE873" s="182"/>
      <c r="AF873" s="182"/>
      <c r="AG873" s="182"/>
      <c r="AH873" s="182"/>
      <c r="AI873" s="182"/>
      <c r="AJ873" s="182"/>
      <c r="AK873" s="182"/>
      <c r="AL873" s="182"/>
      <c r="AM873" s="182"/>
      <c r="AN873" s="182"/>
      <c r="AO873" s="182"/>
      <c r="AP873" s="182"/>
      <c r="AQ873" s="182"/>
      <c r="AR873" s="182"/>
      <c r="AS873" s="182"/>
      <c r="AT873" s="182"/>
      <c r="AU873" s="183">
        <f t="shared" si="19"/>
        <v>0</v>
      </c>
    </row>
    <row r="874" spans="1:47" ht="17">
      <c r="A874" s="257"/>
      <c r="B874" s="258" t="str">
        <f>'Operating Cost Categories'!A3</f>
        <v>Insurance</v>
      </c>
      <c r="C874" s="250">
        <f>'Operating Cost Summary'!B843</f>
        <v>0</v>
      </c>
      <c r="D874" s="250">
        <f>'Operating Cost Summary'!C843</f>
        <v>0</v>
      </c>
      <c r="E874" s="250">
        <f>'Operating Cost Summary'!D843</f>
        <v>0</v>
      </c>
      <c r="F874" s="184" t="s">
        <v>122</v>
      </c>
      <c r="G874" s="185"/>
      <c r="H874" s="185"/>
      <c r="I874" s="185"/>
      <c r="J874" s="185"/>
      <c r="K874" s="185"/>
      <c r="L874" s="185"/>
      <c r="M874" s="185"/>
      <c r="N874" s="185"/>
      <c r="O874" s="185"/>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3">
        <f t="shared" si="19"/>
        <v>0</v>
      </c>
    </row>
    <row r="875" spans="1:47" ht="17">
      <c r="A875" s="257"/>
      <c r="B875" s="259"/>
      <c r="C875" s="251"/>
      <c r="D875" s="251"/>
      <c r="E875" s="251"/>
      <c r="F875" s="181" t="s">
        <v>123</v>
      </c>
      <c r="G875" s="182"/>
      <c r="H875" s="182"/>
      <c r="I875" s="182"/>
      <c r="J875" s="182"/>
      <c r="K875" s="182"/>
      <c r="L875" s="182"/>
      <c r="M875" s="182"/>
      <c r="N875" s="182"/>
      <c r="O875" s="182"/>
      <c r="P875" s="182"/>
      <c r="Q875" s="182"/>
      <c r="R875" s="182"/>
      <c r="S875" s="182"/>
      <c r="T875" s="182"/>
      <c r="U875" s="182"/>
      <c r="V875" s="182"/>
      <c r="W875" s="182"/>
      <c r="X875" s="182"/>
      <c r="Y875" s="182"/>
      <c r="Z875" s="182"/>
      <c r="AA875" s="182"/>
      <c r="AB875" s="182"/>
      <c r="AC875" s="182"/>
      <c r="AD875" s="182"/>
      <c r="AE875" s="182"/>
      <c r="AF875" s="182"/>
      <c r="AG875" s="182"/>
      <c r="AH875" s="182"/>
      <c r="AI875" s="182"/>
      <c r="AJ875" s="182"/>
      <c r="AK875" s="182"/>
      <c r="AL875" s="182"/>
      <c r="AM875" s="182"/>
      <c r="AN875" s="182"/>
      <c r="AO875" s="182"/>
      <c r="AP875" s="182"/>
      <c r="AQ875" s="182"/>
      <c r="AR875" s="182"/>
      <c r="AS875" s="182"/>
      <c r="AT875" s="182"/>
      <c r="AU875" s="183">
        <f t="shared" si="19"/>
        <v>0</v>
      </c>
    </row>
    <row r="876" spans="1:47" ht="17">
      <c r="A876" s="257"/>
      <c r="B876" s="260"/>
      <c r="C876" s="252"/>
      <c r="D876" s="252"/>
      <c r="E876" s="252"/>
      <c r="F876" s="184" t="s">
        <v>124</v>
      </c>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3">
        <f t="shared" si="19"/>
        <v>0</v>
      </c>
    </row>
    <row r="877" spans="1:47" ht="17">
      <c r="A877" s="257"/>
      <c r="B877" s="249" t="str">
        <f>'Operating Cost Categories'!A4</f>
        <v>Rent</v>
      </c>
      <c r="C877" s="250">
        <f>'Operating Cost Summary'!B844</f>
        <v>0</v>
      </c>
      <c r="D877" s="250">
        <f>'Operating Cost Summary'!C844</f>
        <v>0</v>
      </c>
      <c r="E877" s="250">
        <f>'Operating Cost Summary'!D844</f>
        <v>0</v>
      </c>
      <c r="F877" s="181" t="s">
        <v>122</v>
      </c>
      <c r="G877" s="182"/>
      <c r="H877" s="182"/>
      <c r="I877" s="182"/>
      <c r="J877" s="182"/>
      <c r="K877" s="182"/>
      <c r="L877" s="182"/>
      <c r="M877" s="182"/>
      <c r="N877" s="182"/>
      <c r="O877" s="182"/>
      <c r="P877" s="182"/>
      <c r="Q877" s="182"/>
      <c r="R877" s="182"/>
      <c r="S877" s="182"/>
      <c r="T877" s="182"/>
      <c r="U877" s="182"/>
      <c r="V877" s="182"/>
      <c r="W877" s="182"/>
      <c r="X877" s="182"/>
      <c r="Y877" s="182"/>
      <c r="Z877" s="182"/>
      <c r="AA877" s="182"/>
      <c r="AB877" s="182"/>
      <c r="AC877" s="182"/>
      <c r="AD877" s="182"/>
      <c r="AE877" s="182"/>
      <c r="AF877" s="182"/>
      <c r="AG877" s="182"/>
      <c r="AH877" s="182"/>
      <c r="AI877" s="182"/>
      <c r="AJ877" s="182"/>
      <c r="AK877" s="182"/>
      <c r="AL877" s="182"/>
      <c r="AM877" s="182"/>
      <c r="AN877" s="182"/>
      <c r="AO877" s="182"/>
      <c r="AP877" s="182"/>
      <c r="AQ877" s="182"/>
      <c r="AR877" s="182"/>
      <c r="AS877" s="182"/>
      <c r="AT877" s="182"/>
      <c r="AU877" s="183">
        <f t="shared" si="19"/>
        <v>0</v>
      </c>
    </row>
    <row r="878" spans="1:47" ht="17">
      <c r="A878" s="257"/>
      <c r="B878" s="249"/>
      <c r="C878" s="251"/>
      <c r="D878" s="251"/>
      <c r="E878" s="251"/>
      <c r="F878" s="184" t="s">
        <v>123</v>
      </c>
      <c r="G878" s="185"/>
      <c r="H878" s="185"/>
      <c r="I878" s="185"/>
      <c r="J878" s="185"/>
      <c r="K878" s="185"/>
      <c r="L878" s="185"/>
      <c r="M878" s="185"/>
      <c r="N878" s="185"/>
      <c r="O878" s="185"/>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3">
        <f t="shared" si="19"/>
        <v>0</v>
      </c>
    </row>
    <row r="879" spans="1:47" ht="17">
      <c r="A879" s="257"/>
      <c r="B879" s="249"/>
      <c r="C879" s="252"/>
      <c r="D879" s="252"/>
      <c r="E879" s="252"/>
      <c r="F879" s="181" t="s">
        <v>124</v>
      </c>
      <c r="G879" s="182"/>
      <c r="H879" s="182"/>
      <c r="I879" s="182"/>
      <c r="J879" s="182"/>
      <c r="K879" s="182"/>
      <c r="L879" s="182"/>
      <c r="M879" s="182"/>
      <c r="N879" s="182"/>
      <c r="O879" s="182"/>
      <c r="P879" s="182"/>
      <c r="Q879" s="182"/>
      <c r="R879" s="182"/>
      <c r="S879" s="182"/>
      <c r="T879" s="182"/>
      <c r="U879" s="182"/>
      <c r="V879" s="182"/>
      <c r="W879" s="182"/>
      <c r="X879" s="182"/>
      <c r="Y879" s="182"/>
      <c r="Z879" s="182"/>
      <c r="AA879" s="182"/>
      <c r="AB879" s="182"/>
      <c r="AC879" s="182"/>
      <c r="AD879" s="182"/>
      <c r="AE879" s="182"/>
      <c r="AF879" s="182"/>
      <c r="AG879" s="182"/>
      <c r="AH879" s="182"/>
      <c r="AI879" s="182"/>
      <c r="AJ879" s="182"/>
      <c r="AK879" s="182"/>
      <c r="AL879" s="182"/>
      <c r="AM879" s="182"/>
      <c r="AN879" s="182"/>
      <c r="AO879" s="182"/>
      <c r="AP879" s="182"/>
      <c r="AQ879" s="182"/>
      <c r="AR879" s="182"/>
      <c r="AS879" s="182"/>
      <c r="AT879" s="182"/>
      <c r="AU879" s="183">
        <f t="shared" si="19"/>
        <v>0</v>
      </c>
    </row>
    <row r="880" spans="1:47" ht="17">
      <c r="A880" s="257"/>
      <c r="B880" s="249" t="str">
        <f>'Operating Cost Categories'!A5</f>
        <v>Utilities</v>
      </c>
      <c r="C880" s="250">
        <f>'Operating Cost Summary'!B845</f>
        <v>0</v>
      </c>
      <c r="D880" s="250">
        <f>'Operating Cost Summary'!C845</f>
        <v>0</v>
      </c>
      <c r="E880" s="250">
        <f>'Operating Cost Summary'!D845</f>
        <v>0</v>
      </c>
      <c r="F880" s="184" t="s">
        <v>122</v>
      </c>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3">
        <f t="shared" si="19"/>
        <v>0</v>
      </c>
    </row>
    <row r="881" spans="1:47" ht="17">
      <c r="A881" s="257"/>
      <c r="B881" s="249"/>
      <c r="C881" s="251"/>
      <c r="D881" s="251"/>
      <c r="E881" s="251"/>
      <c r="F881" s="181" t="s">
        <v>123</v>
      </c>
      <c r="G881" s="182"/>
      <c r="H881" s="182"/>
      <c r="I881" s="182"/>
      <c r="J881" s="182"/>
      <c r="K881" s="182"/>
      <c r="L881" s="182"/>
      <c r="M881" s="182"/>
      <c r="N881" s="182"/>
      <c r="O881" s="182"/>
      <c r="P881" s="182"/>
      <c r="Q881" s="182"/>
      <c r="R881" s="182"/>
      <c r="S881" s="182"/>
      <c r="T881" s="182"/>
      <c r="U881" s="182"/>
      <c r="V881" s="182"/>
      <c r="W881" s="182"/>
      <c r="X881" s="182"/>
      <c r="Y881" s="182"/>
      <c r="Z881" s="182"/>
      <c r="AA881" s="182"/>
      <c r="AB881" s="182"/>
      <c r="AC881" s="182"/>
      <c r="AD881" s="182"/>
      <c r="AE881" s="182"/>
      <c r="AF881" s="182"/>
      <c r="AG881" s="182"/>
      <c r="AH881" s="182"/>
      <c r="AI881" s="182"/>
      <c r="AJ881" s="182"/>
      <c r="AK881" s="182"/>
      <c r="AL881" s="182"/>
      <c r="AM881" s="182"/>
      <c r="AN881" s="182"/>
      <c r="AO881" s="182"/>
      <c r="AP881" s="182"/>
      <c r="AQ881" s="182"/>
      <c r="AR881" s="182"/>
      <c r="AS881" s="182"/>
      <c r="AT881" s="182"/>
      <c r="AU881" s="183">
        <f t="shared" si="19"/>
        <v>0</v>
      </c>
    </row>
    <row r="882" spans="1:47" ht="17">
      <c r="A882" s="257"/>
      <c r="B882" s="249"/>
      <c r="C882" s="252"/>
      <c r="D882" s="252"/>
      <c r="E882" s="252"/>
      <c r="F882" s="184" t="s">
        <v>124</v>
      </c>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3">
        <f t="shared" si="19"/>
        <v>0</v>
      </c>
    </row>
    <row r="883" spans="1:47" ht="17">
      <c r="A883" s="257"/>
      <c r="B883" s="249" t="str">
        <f>'Operating Cost Categories'!A6</f>
        <v>Internet/Phones</v>
      </c>
      <c r="C883" s="250">
        <f>'Operating Cost Summary'!B846</f>
        <v>0</v>
      </c>
      <c r="D883" s="250">
        <f>'Operating Cost Summary'!C846</f>
        <v>0</v>
      </c>
      <c r="E883" s="250">
        <f>'Operating Cost Summary'!D846</f>
        <v>0</v>
      </c>
      <c r="F883" s="181" t="s">
        <v>122</v>
      </c>
      <c r="G883" s="182"/>
      <c r="H883" s="182"/>
      <c r="I883" s="182"/>
      <c r="J883" s="182"/>
      <c r="K883" s="182"/>
      <c r="L883" s="182"/>
      <c r="M883" s="182"/>
      <c r="N883" s="182"/>
      <c r="O883" s="182"/>
      <c r="P883" s="182"/>
      <c r="Q883" s="182"/>
      <c r="R883" s="182"/>
      <c r="S883" s="182"/>
      <c r="T883" s="182"/>
      <c r="U883" s="182"/>
      <c r="V883" s="182"/>
      <c r="W883" s="182"/>
      <c r="X883" s="182"/>
      <c r="Y883" s="182"/>
      <c r="Z883" s="182"/>
      <c r="AA883" s="182"/>
      <c r="AB883" s="182"/>
      <c r="AC883" s="182"/>
      <c r="AD883" s="182"/>
      <c r="AE883" s="182"/>
      <c r="AF883" s="182"/>
      <c r="AG883" s="182"/>
      <c r="AH883" s="182"/>
      <c r="AI883" s="182"/>
      <c r="AJ883" s="182"/>
      <c r="AK883" s="182"/>
      <c r="AL883" s="182"/>
      <c r="AM883" s="182"/>
      <c r="AN883" s="182"/>
      <c r="AO883" s="182"/>
      <c r="AP883" s="182"/>
      <c r="AQ883" s="182"/>
      <c r="AR883" s="182"/>
      <c r="AS883" s="182"/>
      <c r="AT883" s="182"/>
      <c r="AU883" s="183">
        <f t="shared" si="19"/>
        <v>0</v>
      </c>
    </row>
    <row r="884" spans="1:47" ht="17">
      <c r="A884" s="257"/>
      <c r="B884" s="249"/>
      <c r="C884" s="251"/>
      <c r="D884" s="251"/>
      <c r="E884" s="251"/>
      <c r="F884" s="184" t="s">
        <v>123</v>
      </c>
      <c r="G884" s="185"/>
      <c r="H884" s="185"/>
      <c r="I884" s="185"/>
      <c r="J884" s="185"/>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3">
        <f t="shared" si="19"/>
        <v>0</v>
      </c>
    </row>
    <row r="885" spans="1:47" ht="17">
      <c r="A885" s="257"/>
      <c r="B885" s="249"/>
      <c r="C885" s="252"/>
      <c r="D885" s="252"/>
      <c r="E885" s="252"/>
      <c r="F885" s="181" t="s">
        <v>124</v>
      </c>
      <c r="G885" s="182"/>
      <c r="H885" s="182"/>
      <c r="I885" s="182"/>
      <c r="J885" s="182"/>
      <c r="K885" s="182"/>
      <c r="L885" s="182"/>
      <c r="M885" s="182"/>
      <c r="N885" s="182"/>
      <c r="O885" s="182"/>
      <c r="P885" s="182"/>
      <c r="Q885" s="182"/>
      <c r="R885" s="182"/>
      <c r="S885" s="182"/>
      <c r="T885" s="182"/>
      <c r="U885" s="182"/>
      <c r="V885" s="182"/>
      <c r="W885" s="182"/>
      <c r="X885" s="182"/>
      <c r="Y885" s="182"/>
      <c r="Z885" s="182"/>
      <c r="AA885" s="182"/>
      <c r="AB885" s="182"/>
      <c r="AC885" s="182"/>
      <c r="AD885" s="182"/>
      <c r="AE885" s="182"/>
      <c r="AF885" s="182"/>
      <c r="AG885" s="182"/>
      <c r="AH885" s="182"/>
      <c r="AI885" s="182"/>
      <c r="AJ885" s="182"/>
      <c r="AK885" s="182"/>
      <c r="AL885" s="182"/>
      <c r="AM885" s="182"/>
      <c r="AN885" s="182"/>
      <c r="AO885" s="182"/>
      <c r="AP885" s="182"/>
      <c r="AQ885" s="182"/>
      <c r="AR885" s="182"/>
      <c r="AS885" s="182"/>
      <c r="AT885" s="182"/>
      <c r="AU885" s="183">
        <f t="shared" si="19"/>
        <v>0</v>
      </c>
    </row>
    <row r="886" spans="1:47" ht="17">
      <c r="A886" s="257"/>
      <c r="B886" s="249" t="str">
        <f>'Operating Cost Categories'!A7</f>
        <v>Office Supplies</v>
      </c>
      <c r="C886" s="250">
        <f>'Operating Cost Summary'!B847</f>
        <v>0</v>
      </c>
      <c r="D886" s="250">
        <f>'Operating Cost Summary'!C847</f>
        <v>0</v>
      </c>
      <c r="E886" s="250">
        <f>'Operating Cost Summary'!D847</f>
        <v>0</v>
      </c>
      <c r="F886" s="184" t="s">
        <v>122</v>
      </c>
      <c r="G886" s="185"/>
      <c r="H886" s="185"/>
      <c r="I886" s="185"/>
      <c r="J886" s="185"/>
      <c r="K886" s="185"/>
      <c r="L886" s="185"/>
      <c r="M886" s="185"/>
      <c r="N886" s="185"/>
      <c r="O886" s="185"/>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3">
        <f t="shared" si="19"/>
        <v>0</v>
      </c>
    </row>
    <row r="887" spans="1:47" ht="17">
      <c r="A887" s="257"/>
      <c r="B887" s="249"/>
      <c r="C887" s="251"/>
      <c r="D887" s="251"/>
      <c r="E887" s="251"/>
      <c r="F887" s="181" t="s">
        <v>123</v>
      </c>
      <c r="G887" s="182"/>
      <c r="H887" s="182"/>
      <c r="I887" s="182"/>
      <c r="J887" s="182"/>
      <c r="K887" s="182"/>
      <c r="L887" s="182"/>
      <c r="M887" s="182"/>
      <c r="N887" s="182"/>
      <c r="O887" s="182"/>
      <c r="P887" s="182"/>
      <c r="Q887" s="182"/>
      <c r="R887" s="182"/>
      <c r="S887" s="182"/>
      <c r="T887" s="182"/>
      <c r="U887" s="182"/>
      <c r="V887" s="182"/>
      <c r="W887" s="182"/>
      <c r="X887" s="182"/>
      <c r="Y887" s="182"/>
      <c r="Z887" s="182"/>
      <c r="AA887" s="182"/>
      <c r="AB887" s="182"/>
      <c r="AC887" s="182"/>
      <c r="AD887" s="182"/>
      <c r="AE887" s="182"/>
      <c r="AF887" s="182"/>
      <c r="AG887" s="182"/>
      <c r="AH887" s="182"/>
      <c r="AI887" s="182"/>
      <c r="AJ887" s="182"/>
      <c r="AK887" s="182"/>
      <c r="AL887" s="182"/>
      <c r="AM887" s="182"/>
      <c r="AN887" s="182"/>
      <c r="AO887" s="182"/>
      <c r="AP887" s="182"/>
      <c r="AQ887" s="182"/>
      <c r="AR887" s="182"/>
      <c r="AS887" s="182"/>
      <c r="AT887" s="182"/>
      <c r="AU887" s="183">
        <f t="shared" si="19"/>
        <v>0</v>
      </c>
    </row>
    <row r="888" spans="1:47" ht="17">
      <c r="A888" s="257"/>
      <c r="B888" s="249"/>
      <c r="C888" s="252"/>
      <c r="D888" s="252"/>
      <c r="E888" s="252"/>
      <c r="F888" s="184" t="s">
        <v>124</v>
      </c>
      <c r="G888" s="185"/>
      <c r="H888" s="185"/>
      <c r="I888" s="185"/>
      <c r="J888" s="185"/>
      <c r="K888" s="185"/>
      <c r="L888" s="185"/>
      <c r="M888" s="185"/>
      <c r="N888" s="185"/>
      <c r="O888" s="185"/>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3">
        <f t="shared" si="19"/>
        <v>0</v>
      </c>
    </row>
    <row r="889" spans="1:47" ht="17">
      <c r="A889" s="257"/>
      <c r="B889" s="249" t="str">
        <f>'Operating Cost Categories'!A8</f>
        <v>Transportation</v>
      </c>
      <c r="C889" s="250">
        <f>'Operating Cost Summary'!B848</f>
        <v>0</v>
      </c>
      <c r="D889" s="250">
        <f>'Operating Cost Summary'!C848</f>
        <v>0</v>
      </c>
      <c r="E889" s="250">
        <f>'Operating Cost Summary'!D848</f>
        <v>0</v>
      </c>
      <c r="F889" s="181" t="s">
        <v>122</v>
      </c>
      <c r="G889" s="182"/>
      <c r="H889" s="182"/>
      <c r="I889" s="182"/>
      <c r="J889" s="182"/>
      <c r="K889" s="182"/>
      <c r="L889" s="182"/>
      <c r="M889" s="182"/>
      <c r="N889" s="182"/>
      <c r="O889" s="182"/>
      <c r="P889" s="182"/>
      <c r="Q889" s="182"/>
      <c r="R889" s="182"/>
      <c r="S889" s="182"/>
      <c r="T889" s="182"/>
      <c r="U889" s="182"/>
      <c r="V889" s="182"/>
      <c r="W889" s="182"/>
      <c r="X889" s="182"/>
      <c r="Y889" s="182"/>
      <c r="Z889" s="182"/>
      <c r="AA889" s="182"/>
      <c r="AB889" s="182"/>
      <c r="AC889" s="182"/>
      <c r="AD889" s="182"/>
      <c r="AE889" s="182"/>
      <c r="AF889" s="182"/>
      <c r="AG889" s="182"/>
      <c r="AH889" s="182"/>
      <c r="AI889" s="182"/>
      <c r="AJ889" s="182"/>
      <c r="AK889" s="182"/>
      <c r="AL889" s="182"/>
      <c r="AM889" s="182"/>
      <c r="AN889" s="182"/>
      <c r="AO889" s="182"/>
      <c r="AP889" s="182"/>
      <c r="AQ889" s="182"/>
      <c r="AR889" s="182"/>
      <c r="AS889" s="182"/>
      <c r="AT889" s="182"/>
      <c r="AU889" s="183">
        <f t="shared" si="19"/>
        <v>0</v>
      </c>
    </row>
    <row r="890" spans="1:47" ht="17">
      <c r="A890" s="257"/>
      <c r="B890" s="249"/>
      <c r="C890" s="251"/>
      <c r="D890" s="251"/>
      <c r="E890" s="251"/>
      <c r="F890" s="184" t="s">
        <v>123</v>
      </c>
      <c r="G890" s="185"/>
      <c r="H890" s="185"/>
      <c r="I890" s="185"/>
      <c r="J890" s="185"/>
      <c r="K890" s="185"/>
      <c r="L890" s="185"/>
      <c r="M890" s="185"/>
      <c r="N890" s="185"/>
      <c r="O890" s="185"/>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3">
        <f t="shared" si="19"/>
        <v>0</v>
      </c>
    </row>
    <row r="891" spans="1:47" ht="17">
      <c r="A891" s="257"/>
      <c r="B891" s="249"/>
      <c r="C891" s="252"/>
      <c r="D891" s="252"/>
      <c r="E891" s="252"/>
      <c r="F891" s="181" t="s">
        <v>124</v>
      </c>
      <c r="G891" s="182"/>
      <c r="H891" s="182"/>
      <c r="I891" s="182"/>
      <c r="J891" s="182"/>
      <c r="K891" s="182"/>
      <c r="L891" s="182"/>
      <c r="M891" s="182"/>
      <c r="N891" s="182"/>
      <c r="O891" s="182"/>
      <c r="P891" s="182"/>
      <c r="Q891" s="182"/>
      <c r="R891" s="182"/>
      <c r="S891" s="182"/>
      <c r="T891" s="182"/>
      <c r="U891" s="182"/>
      <c r="V891" s="182"/>
      <c r="W891" s="182"/>
      <c r="X891" s="182"/>
      <c r="Y891" s="182"/>
      <c r="Z891" s="182"/>
      <c r="AA891" s="182"/>
      <c r="AB891" s="182"/>
      <c r="AC891" s="182"/>
      <c r="AD891" s="182"/>
      <c r="AE891" s="182"/>
      <c r="AF891" s="182"/>
      <c r="AG891" s="182"/>
      <c r="AH891" s="182"/>
      <c r="AI891" s="182"/>
      <c r="AJ891" s="182"/>
      <c r="AK891" s="182"/>
      <c r="AL891" s="182"/>
      <c r="AM891" s="182"/>
      <c r="AN891" s="182"/>
      <c r="AO891" s="182"/>
      <c r="AP891" s="182"/>
      <c r="AQ891" s="182"/>
      <c r="AR891" s="182"/>
      <c r="AS891" s="182"/>
      <c r="AT891" s="182"/>
      <c r="AU891" s="183">
        <f t="shared" si="19"/>
        <v>0</v>
      </c>
    </row>
    <row r="892" spans="1:47" ht="17">
      <c r="A892" s="257"/>
      <c r="B892" s="249" t="str">
        <f>'Operating Cost Categories'!A9</f>
        <v>Consultants/Contracts</v>
      </c>
      <c r="C892" s="250">
        <f>'Operating Cost Summary'!B849</f>
        <v>0</v>
      </c>
      <c r="D892" s="250">
        <f>'Operating Cost Summary'!C849</f>
        <v>0</v>
      </c>
      <c r="E892" s="250">
        <f>'Operating Cost Summary'!D849</f>
        <v>0</v>
      </c>
      <c r="F892" s="184" t="s">
        <v>122</v>
      </c>
      <c r="G892" s="185"/>
      <c r="H892" s="185"/>
      <c r="I892" s="185"/>
      <c r="J892" s="185"/>
      <c r="K892" s="185"/>
      <c r="L892" s="185"/>
      <c r="M892" s="185"/>
      <c r="N892" s="185"/>
      <c r="O892" s="185"/>
      <c r="P892" s="185"/>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3">
        <f t="shared" si="19"/>
        <v>0</v>
      </c>
    </row>
    <row r="893" spans="1:47" ht="17">
      <c r="A893" s="257"/>
      <c r="B893" s="249"/>
      <c r="C893" s="251"/>
      <c r="D893" s="251"/>
      <c r="E893" s="251"/>
      <c r="F893" s="181" t="s">
        <v>123</v>
      </c>
      <c r="G893" s="182"/>
      <c r="H893" s="182"/>
      <c r="I893" s="182"/>
      <c r="J893" s="182"/>
      <c r="K893" s="182"/>
      <c r="L893" s="182"/>
      <c r="M893" s="182"/>
      <c r="N893" s="182"/>
      <c r="O893" s="182"/>
      <c r="P893" s="182"/>
      <c r="Q893" s="182"/>
      <c r="R893" s="182"/>
      <c r="S893" s="182"/>
      <c r="T893" s="182"/>
      <c r="U893" s="182"/>
      <c r="V893" s="182"/>
      <c r="W893" s="182"/>
      <c r="X893" s="182"/>
      <c r="Y893" s="182"/>
      <c r="Z893" s="182"/>
      <c r="AA893" s="182"/>
      <c r="AB893" s="182"/>
      <c r="AC893" s="182"/>
      <c r="AD893" s="182"/>
      <c r="AE893" s="182"/>
      <c r="AF893" s="182"/>
      <c r="AG893" s="182"/>
      <c r="AH893" s="182"/>
      <c r="AI893" s="182"/>
      <c r="AJ893" s="182"/>
      <c r="AK893" s="182"/>
      <c r="AL893" s="182"/>
      <c r="AM893" s="182"/>
      <c r="AN893" s="182"/>
      <c r="AO893" s="182"/>
      <c r="AP893" s="182"/>
      <c r="AQ893" s="182"/>
      <c r="AR893" s="182"/>
      <c r="AS893" s="182"/>
      <c r="AT893" s="182"/>
      <c r="AU893" s="183">
        <f t="shared" si="19"/>
        <v>0</v>
      </c>
    </row>
    <row r="894" spans="1:47" ht="17">
      <c r="A894" s="257"/>
      <c r="B894" s="249"/>
      <c r="C894" s="252"/>
      <c r="D894" s="252"/>
      <c r="E894" s="252"/>
      <c r="F894" s="184" t="s">
        <v>124</v>
      </c>
      <c r="G894" s="185"/>
      <c r="H894" s="185"/>
      <c r="I894" s="185"/>
      <c r="J894" s="185"/>
      <c r="K894" s="185"/>
      <c r="L894" s="185"/>
      <c r="M894" s="185"/>
      <c r="N894" s="185"/>
      <c r="O894" s="185"/>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3">
        <f t="shared" si="19"/>
        <v>0</v>
      </c>
    </row>
    <row r="895" spans="1:47" ht="17">
      <c r="A895" s="257"/>
      <c r="B895" s="249" t="str">
        <f>'Operating Cost Categories'!A10</f>
        <v>A</v>
      </c>
      <c r="C895" s="250">
        <f>'Operating Cost Summary'!B850</f>
        <v>0</v>
      </c>
      <c r="D895" s="250">
        <f>'Operating Cost Summary'!C850</f>
        <v>0</v>
      </c>
      <c r="E895" s="250">
        <f>'Operating Cost Summary'!D850</f>
        <v>0</v>
      </c>
      <c r="F895" s="181" t="s">
        <v>122</v>
      </c>
      <c r="G895" s="182"/>
      <c r="H895" s="182"/>
      <c r="I895" s="182"/>
      <c r="J895" s="182"/>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c r="AK895" s="182"/>
      <c r="AL895" s="182"/>
      <c r="AM895" s="182"/>
      <c r="AN895" s="182"/>
      <c r="AO895" s="182"/>
      <c r="AP895" s="182"/>
      <c r="AQ895" s="182"/>
      <c r="AR895" s="182"/>
      <c r="AS895" s="182"/>
      <c r="AT895" s="182"/>
      <c r="AU895" s="183">
        <f t="shared" si="19"/>
        <v>0</v>
      </c>
    </row>
    <row r="896" spans="1:47" ht="17">
      <c r="A896" s="257"/>
      <c r="B896" s="249"/>
      <c r="C896" s="251"/>
      <c r="D896" s="251"/>
      <c r="E896" s="251"/>
      <c r="F896" s="184" t="s">
        <v>123</v>
      </c>
      <c r="G896" s="185"/>
      <c r="H896" s="185"/>
      <c r="I896" s="185"/>
      <c r="J896" s="185"/>
      <c r="K896" s="185"/>
      <c r="L896" s="185"/>
      <c r="M896" s="185"/>
      <c r="N896" s="185"/>
      <c r="O896" s="185"/>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3">
        <f t="shared" si="19"/>
        <v>0</v>
      </c>
    </row>
    <row r="897" spans="1:47" ht="17">
      <c r="A897" s="257"/>
      <c r="B897" s="249"/>
      <c r="C897" s="252"/>
      <c r="D897" s="252"/>
      <c r="E897" s="252"/>
      <c r="F897" s="181" t="s">
        <v>124</v>
      </c>
      <c r="G897" s="182"/>
      <c r="H897" s="182"/>
      <c r="I897" s="182"/>
      <c r="J897" s="182"/>
      <c r="K897" s="182"/>
      <c r="L897" s="182"/>
      <c r="M897" s="182"/>
      <c r="N897" s="182"/>
      <c r="O897" s="182"/>
      <c r="P897" s="182"/>
      <c r="Q897" s="182"/>
      <c r="R897" s="182"/>
      <c r="S897" s="182"/>
      <c r="T897" s="182"/>
      <c r="U897" s="182"/>
      <c r="V897" s="182"/>
      <c r="W897" s="182"/>
      <c r="X897" s="182"/>
      <c r="Y897" s="182"/>
      <c r="Z897" s="182"/>
      <c r="AA897" s="182"/>
      <c r="AB897" s="182"/>
      <c r="AC897" s="182"/>
      <c r="AD897" s="182"/>
      <c r="AE897" s="182"/>
      <c r="AF897" s="182"/>
      <c r="AG897" s="182"/>
      <c r="AH897" s="182"/>
      <c r="AI897" s="182"/>
      <c r="AJ897" s="182"/>
      <c r="AK897" s="182"/>
      <c r="AL897" s="182"/>
      <c r="AM897" s="182"/>
      <c r="AN897" s="182"/>
      <c r="AO897" s="182"/>
      <c r="AP897" s="182"/>
      <c r="AQ897" s="182"/>
      <c r="AR897" s="182"/>
      <c r="AS897" s="182"/>
      <c r="AT897" s="182"/>
      <c r="AU897" s="183">
        <f t="shared" si="19"/>
        <v>0</v>
      </c>
    </row>
    <row r="898" spans="1:47" ht="17">
      <c r="A898" s="257"/>
      <c r="B898" s="249" t="str">
        <f>'Operating Cost Categories'!A11</f>
        <v>B</v>
      </c>
      <c r="C898" s="250">
        <f>'Operating Cost Summary'!B851</f>
        <v>0</v>
      </c>
      <c r="D898" s="250">
        <f>'Operating Cost Summary'!C851</f>
        <v>0</v>
      </c>
      <c r="E898" s="250">
        <f>'Operating Cost Summary'!D851</f>
        <v>0</v>
      </c>
      <c r="F898" s="184" t="s">
        <v>122</v>
      </c>
      <c r="G898" s="185"/>
      <c r="H898" s="185"/>
      <c r="I898" s="185"/>
      <c r="J898" s="185"/>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3">
        <f t="shared" si="19"/>
        <v>0</v>
      </c>
    </row>
    <row r="899" spans="1:47" ht="17">
      <c r="A899" s="257"/>
      <c r="B899" s="249"/>
      <c r="C899" s="251"/>
      <c r="D899" s="251"/>
      <c r="E899" s="251"/>
      <c r="F899" s="181" t="s">
        <v>123</v>
      </c>
      <c r="G899" s="182"/>
      <c r="H899" s="182"/>
      <c r="I899" s="182"/>
      <c r="J899" s="182"/>
      <c r="K899" s="182"/>
      <c r="L899" s="182"/>
      <c r="M899" s="182"/>
      <c r="N899" s="182"/>
      <c r="O899" s="182"/>
      <c r="P899" s="182"/>
      <c r="Q899" s="182"/>
      <c r="R899" s="182"/>
      <c r="S899" s="182"/>
      <c r="T899" s="182"/>
      <c r="U899" s="182"/>
      <c r="V899" s="182"/>
      <c r="W899" s="182"/>
      <c r="X899" s="182"/>
      <c r="Y899" s="182"/>
      <c r="Z899" s="182"/>
      <c r="AA899" s="182"/>
      <c r="AB899" s="182"/>
      <c r="AC899" s="182"/>
      <c r="AD899" s="182"/>
      <c r="AE899" s="182"/>
      <c r="AF899" s="182"/>
      <c r="AG899" s="182"/>
      <c r="AH899" s="182"/>
      <c r="AI899" s="182"/>
      <c r="AJ899" s="182"/>
      <c r="AK899" s="182"/>
      <c r="AL899" s="182"/>
      <c r="AM899" s="182"/>
      <c r="AN899" s="182"/>
      <c r="AO899" s="182"/>
      <c r="AP899" s="182"/>
      <c r="AQ899" s="182"/>
      <c r="AR899" s="182"/>
      <c r="AS899" s="182"/>
      <c r="AT899" s="182"/>
      <c r="AU899" s="183">
        <f t="shared" si="19"/>
        <v>0</v>
      </c>
    </row>
    <row r="900" spans="1:47" ht="17">
      <c r="A900" s="257"/>
      <c r="B900" s="249"/>
      <c r="C900" s="252"/>
      <c r="D900" s="252"/>
      <c r="E900" s="252"/>
      <c r="F900" s="184" t="s">
        <v>124</v>
      </c>
      <c r="G900" s="185"/>
      <c r="H900" s="185"/>
      <c r="I900" s="185"/>
      <c r="J900" s="185"/>
      <c r="K900" s="185"/>
      <c r="L900" s="185"/>
      <c r="M900" s="185"/>
      <c r="N900" s="185"/>
      <c r="O900" s="185"/>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3">
        <f t="shared" si="19"/>
        <v>0</v>
      </c>
    </row>
    <row r="901" spans="1:47" ht="17">
      <c r="A901" s="257"/>
      <c r="B901" s="249" t="str">
        <f>'Operating Cost Categories'!A12</f>
        <v>C</v>
      </c>
      <c r="C901" s="250">
        <f>'Operating Cost Summary'!B852</f>
        <v>0</v>
      </c>
      <c r="D901" s="250">
        <f>'Operating Cost Summary'!C852</f>
        <v>0</v>
      </c>
      <c r="E901" s="250">
        <f>'Operating Cost Summary'!D852</f>
        <v>0</v>
      </c>
      <c r="F901" s="181" t="s">
        <v>122</v>
      </c>
      <c r="G901" s="182"/>
      <c r="H901" s="182"/>
      <c r="I901" s="182"/>
      <c r="J901" s="182"/>
      <c r="K901" s="182"/>
      <c r="L901" s="182"/>
      <c r="M901" s="182"/>
      <c r="N901" s="182"/>
      <c r="O901" s="182"/>
      <c r="P901" s="182"/>
      <c r="Q901" s="182"/>
      <c r="R901" s="182"/>
      <c r="S901" s="182"/>
      <c r="T901" s="182"/>
      <c r="U901" s="182"/>
      <c r="V901" s="182"/>
      <c r="W901" s="182"/>
      <c r="X901" s="182"/>
      <c r="Y901" s="182"/>
      <c r="Z901" s="182"/>
      <c r="AA901" s="182"/>
      <c r="AB901" s="182"/>
      <c r="AC901" s="182"/>
      <c r="AD901" s="182"/>
      <c r="AE901" s="182"/>
      <c r="AF901" s="182"/>
      <c r="AG901" s="182"/>
      <c r="AH901" s="182"/>
      <c r="AI901" s="182"/>
      <c r="AJ901" s="182"/>
      <c r="AK901" s="182"/>
      <c r="AL901" s="182"/>
      <c r="AM901" s="182"/>
      <c r="AN901" s="182"/>
      <c r="AO901" s="182"/>
      <c r="AP901" s="182"/>
      <c r="AQ901" s="182"/>
      <c r="AR901" s="182"/>
      <c r="AS901" s="182"/>
      <c r="AT901" s="182"/>
      <c r="AU901" s="183">
        <f t="shared" si="19"/>
        <v>0</v>
      </c>
    </row>
    <row r="902" spans="1:47" ht="17">
      <c r="A902" s="257"/>
      <c r="B902" s="249"/>
      <c r="C902" s="251"/>
      <c r="D902" s="251"/>
      <c r="E902" s="251"/>
      <c r="F902" s="184" t="s">
        <v>123</v>
      </c>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3">
        <f t="shared" si="19"/>
        <v>0</v>
      </c>
    </row>
    <row r="903" spans="1:47" ht="17">
      <c r="A903" s="257"/>
      <c r="B903" s="249"/>
      <c r="C903" s="252"/>
      <c r="D903" s="252"/>
      <c r="E903" s="252"/>
      <c r="F903" s="181" t="s">
        <v>124</v>
      </c>
      <c r="G903" s="182"/>
      <c r="H903" s="182"/>
      <c r="I903" s="182"/>
      <c r="J903" s="182"/>
      <c r="K903" s="182"/>
      <c r="L903" s="182"/>
      <c r="M903" s="182"/>
      <c r="N903" s="182"/>
      <c r="O903" s="182"/>
      <c r="P903" s="182"/>
      <c r="Q903" s="182"/>
      <c r="R903" s="182"/>
      <c r="S903" s="182"/>
      <c r="T903" s="182"/>
      <c r="U903" s="182"/>
      <c r="V903" s="182"/>
      <c r="W903" s="182"/>
      <c r="X903" s="182"/>
      <c r="Y903" s="182"/>
      <c r="Z903" s="182"/>
      <c r="AA903" s="182"/>
      <c r="AB903" s="182"/>
      <c r="AC903" s="182"/>
      <c r="AD903" s="182"/>
      <c r="AE903" s="182"/>
      <c r="AF903" s="182"/>
      <c r="AG903" s="182"/>
      <c r="AH903" s="182"/>
      <c r="AI903" s="182"/>
      <c r="AJ903" s="182"/>
      <c r="AK903" s="182"/>
      <c r="AL903" s="182"/>
      <c r="AM903" s="182"/>
      <c r="AN903" s="182"/>
      <c r="AO903" s="182"/>
      <c r="AP903" s="182"/>
      <c r="AQ903" s="182"/>
      <c r="AR903" s="182"/>
      <c r="AS903" s="182"/>
      <c r="AT903" s="182"/>
      <c r="AU903" s="183">
        <f t="shared" si="19"/>
        <v>0</v>
      </c>
    </row>
    <row r="904" spans="1:47" ht="17">
      <c r="A904" s="257"/>
      <c r="B904" s="249" t="str">
        <f>'Operating Cost Categories'!A13</f>
        <v>D</v>
      </c>
      <c r="C904" s="250">
        <f>'Operating Cost Summary'!B853</f>
        <v>0</v>
      </c>
      <c r="D904" s="250">
        <f>'Operating Cost Summary'!C853</f>
        <v>0</v>
      </c>
      <c r="E904" s="250">
        <f>'Operating Cost Summary'!D853</f>
        <v>0</v>
      </c>
      <c r="F904" s="184" t="s">
        <v>122</v>
      </c>
      <c r="G904" s="185"/>
      <c r="H904" s="185"/>
      <c r="I904" s="185"/>
      <c r="J904" s="185"/>
      <c r="K904" s="185"/>
      <c r="L904" s="185"/>
      <c r="M904" s="185"/>
      <c r="N904" s="185"/>
      <c r="O904" s="185"/>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3">
        <f t="shared" si="19"/>
        <v>0</v>
      </c>
    </row>
    <row r="905" spans="1:47" ht="17">
      <c r="A905" s="257"/>
      <c r="B905" s="249"/>
      <c r="C905" s="251"/>
      <c r="D905" s="251"/>
      <c r="E905" s="251"/>
      <c r="F905" s="181" t="s">
        <v>123</v>
      </c>
      <c r="G905" s="182"/>
      <c r="H905" s="182"/>
      <c r="I905" s="182"/>
      <c r="J905" s="182"/>
      <c r="K905" s="182"/>
      <c r="L905" s="182"/>
      <c r="M905" s="182"/>
      <c r="N905" s="182"/>
      <c r="O905" s="182"/>
      <c r="P905" s="182"/>
      <c r="Q905" s="182"/>
      <c r="R905" s="182"/>
      <c r="S905" s="182"/>
      <c r="T905" s="182"/>
      <c r="U905" s="182"/>
      <c r="V905" s="182"/>
      <c r="W905" s="182"/>
      <c r="X905" s="182"/>
      <c r="Y905" s="182"/>
      <c r="Z905" s="182"/>
      <c r="AA905" s="182"/>
      <c r="AB905" s="182"/>
      <c r="AC905" s="182"/>
      <c r="AD905" s="182"/>
      <c r="AE905" s="182"/>
      <c r="AF905" s="182"/>
      <c r="AG905" s="182"/>
      <c r="AH905" s="182"/>
      <c r="AI905" s="182"/>
      <c r="AJ905" s="182"/>
      <c r="AK905" s="182"/>
      <c r="AL905" s="182"/>
      <c r="AM905" s="182"/>
      <c r="AN905" s="182"/>
      <c r="AO905" s="182"/>
      <c r="AP905" s="182"/>
      <c r="AQ905" s="182"/>
      <c r="AR905" s="182"/>
      <c r="AS905" s="182"/>
      <c r="AT905" s="182"/>
      <c r="AU905" s="183">
        <f t="shared" si="19"/>
        <v>0</v>
      </c>
    </row>
    <row r="906" spans="1:47" ht="17">
      <c r="A906" s="257"/>
      <c r="B906" s="249"/>
      <c r="C906" s="252"/>
      <c r="D906" s="252"/>
      <c r="E906" s="252"/>
      <c r="F906" s="184" t="s">
        <v>124</v>
      </c>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3">
        <f t="shared" si="19"/>
        <v>0</v>
      </c>
    </row>
    <row r="907" spans="1:47" ht="17">
      <c r="A907" s="257"/>
      <c r="B907" s="249" t="str">
        <f>'Operating Cost Categories'!A14</f>
        <v>E</v>
      </c>
      <c r="C907" s="250">
        <f>'Operating Cost Summary'!B854</f>
        <v>0</v>
      </c>
      <c r="D907" s="250">
        <f>'Operating Cost Summary'!C854</f>
        <v>0</v>
      </c>
      <c r="E907" s="250">
        <f>'Operating Cost Summary'!D854</f>
        <v>0</v>
      </c>
      <c r="F907" s="181" t="s">
        <v>122</v>
      </c>
      <c r="G907" s="182"/>
      <c r="H907" s="182"/>
      <c r="I907" s="182"/>
      <c r="J907" s="182"/>
      <c r="K907" s="182"/>
      <c r="L907" s="182"/>
      <c r="M907" s="182"/>
      <c r="N907" s="182"/>
      <c r="O907" s="182"/>
      <c r="P907" s="182"/>
      <c r="Q907" s="182"/>
      <c r="R907" s="182"/>
      <c r="S907" s="182"/>
      <c r="T907" s="182"/>
      <c r="U907" s="182"/>
      <c r="V907" s="182"/>
      <c r="W907" s="182"/>
      <c r="X907" s="182"/>
      <c r="Y907" s="182"/>
      <c r="Z907" s="182"/>
      <c r="AA907" s="182"/>
      <c r="AB907" s="182"/>
      <c r="AC907" s="182"/>
      <c r="AD907" s="182"/>
      <c r="AE907" s="182"/>
      <c r="AF907" s="182"/>
      <c r="AG907" s="182"/>
      <c r="AH907" s="182"/>
      <c r="AI907" s="182"/>
      <c r="AJ907" s="182"/>
      <c r="AK907" s="182"/>
      <c r="AL907" s="182"/>
      <c r="AM907" s="182"/>
      <c r="AN907" s="182"/>
      <c r="AO907" s="182"/>
      <c r="AP907" s="182"/>
      <c r="AQ907" s="182"/>
      <c r="AR907" s="182"/>
      <c r="AS907" s="182"/>
      <c r="AT907" s="182"/>
      <c r="AU907" s="183">
        <f t="shared" si="19"/>
        <v>0</v>
      </c>
    </row>
    <row r="908" spans="1:47" ht="17">
      <c r="A908" s="257"/>
      <c r="B908" s="249"/>
      <c r="C908" s="251"/>
      <c r="D908" s="251"/>
      <c r="E908" s="251"/>
      <c r="F908" s="184" t="s">
        <v>123</v>
      </c>
      <c r="G908" s="186"/>
      <c r="H908" s="186"/>
      <c r="I908" s="186"/>
      <c r="J908" s="186"/>
      <c r="K908" s="186"/>
      <c r="L908" s="186"/>
      <c r="M908" s="186"/>
      <c r="N908" s="186"/>
      <c r="O908" s="186"/>
      <c r="P908" s="186"/>
      <c r="Q908" s="186"/>
      <c r="R908" s="186"/>
      <c r="S908" s="186"/>
      <c r="T908" s="186"/>
      <c r="U908" s="186"/>
      <c r="V908" s="186"/>
      <c r="W908" s="186"/>
      <c r="X908" s="186"/>
      <c r="Y908" s="186"/>
      <c r="Z908" s="186"/>
      <c r="AA908" s="186"/>
      <c r="AB908" s="186"/>
      <c r="AC908" s="186"/>
      <c r="AD908" s="186"/>
      <c r="AE908" s="186"/>
      <c r="AF908" s="186"/>
      <c r="AG908" s="186"/>
      <c r="AH908" s="186"/>
      <c r="AI908" s="186"/>
      <c r="AJ908" s="186"/>
      <c r="AK908" s="186"/>
      <c r="AL908" s="186"/>
      <c r="AM908" s="186"/>
      <c r="AN908" s="186"/>
      <c r="AO908" s="186"/>
      <c r="AP908" s="186"/>
      <c r="AQ908" s="186"/>
      <c r="AR908" s="186"/>
      <c r="AS908" s="186"/>
      <c r="AT908" s="186"/>
      <c r="AU908" s="183">
        <f t="shared" si="19"/>
        <v>0</v>
      </c>
    </row>
    <row r="909" spans="1:47" ht="17">
      <c r="A909" s="257"/>
      <c r="B909" s="249"/>
      <c r="C909" s="252"/>
      <c r="D909" s="252"/>
      <c r="E909" s="252"/>
      <c r="F909" s="181" t="s">
        <v>124</v>
      </c>
      <c r="G909" s="187"/>
      <c r="H909" s="187"/>
      <c r="I909" s="187"/>
      <c r="J909" s="187"/>
      <c r="K909" s="187"/>
      <c r="L909" s="187"/>
      <c r="M909" s="187"/>
      <c r="N909" s="187"/>
      <c r="O909" s="187"/>
      <c r="P909" s="187"/>
      <c r="Q909" s="187"/>
      <c r="R909" s="187"/>
      <c r="S909" s="187"/>
      <c r="T909" s="187"/>
      <c r="U909" s="187"/>
      <c r="V909" s="187"/>
      <c r="W909" s="187"/>
      <c r="X909" s="187"/>
      <c r="Y909" s="187"/>
      <c r="Z909" s="187"/>
      <c r="AA909" s="187"/>
      <c r="AB909" s="187"/>
      <c r="AC909" s="187"/>
      <c r="AD909" s="187"/>
      <c r="AE909" s="187"/>
      <c r="AF909" s="187"/>
      <c r="AG909" s="187"/>
      <c r="AH909" s="187"/>
      <c r="AI909" s="187"/>
      <c r="AJ909" s="187"/>
      <c r="AK909" s="187"/>
      <c r="AL909" s="187"/>
      <c r="AM909" s="187"/>
      <c r="AN909" s="187"/>
      <c r="AO909" s="187"/>
      <c r="AP909" s="187"/>
      <c r="AQ909" s="187"/>
      <c r="AR909" s="187"/>
      <c r="AS909" s="187"/>
      <c r="AT909" s="187"/>
      <c r="AU909" s="183">
        <f t="shared" si="19"/>
        <v>0</v>
      </c>
    </row>
    <row r="911" spans="1:47" ht="19">
      <c r="A911" s="261" t="s">
        <v>132</v>
      </c>
      <c r="B911" s="263" t="s">
        <v>120</v>
      </c>
      <c r="C911" s="264" t="s">
        <v>27</v>
      </c>
      <c r="D911" s="264" t="s">
        <v>28</v>
      </c>
      <c r="E911" s="264" t="s">
        <v>29</v>
      </c>
      <c r="F911" s="253" t="s">
        <v>26</v>
      </c>
      <c r="G911" s="254" t="s">
        <v>2</v>
      </c>
      <c r="H911" s="255"/>
      <c r="I911" s="255"/>
      <c r="J911" s="255"/>
      <c r="K911" s="255"/>
      <c r="L911" s="255"/>
      <c r="M911" s="255"/>
      <c r="N911" s="255"/>
      <c r="O911" s="255"/>
      <c r="P911" s="255"/>
      <c r="Q911" s="255"/>
      <c r="R911" s="255"/>
      <c r="S911" s="255"/>
      <c r="T911" s="255"/>
      <c r="U911" s="255"/>
      <c r="V911" s="255"/>
      <c r="W911" s="255"/>
      <c r="X911" s="255"/>
      <c r="Y911" s="255"/>
      <c r="Z911" s="255"/>
      <c r="AA911" s="255"/>
      <c r="AB911" s="255"/>
      <c r="AC911" s="255"/>
      <c r="AD911" s="255"/>
      <c r="AE911" s="255"/>
      <c r="AF911" s="255"/>
      <c r="AG911" s="255"/>
      <c r="AH911" s="255"/>
      <c r="AI911" s="255"/>
      <c r="AJ911" s="255"/>
      <c r="AK911" s="255"/>
      <c r="AL911" s="255"/>
      <c r="AM911" s="255"/>
      <c r="AN911" s="255"/>
      <c r="AO911" s="255"/>
      <c r="AP911" s="255"/>
      <c r="AQ911" s="255"/>
      <c r="AR911" s="255"/>
      <c r="AS911" s="255"/>
      <c r="AT911" s="255"/>
      <c r="AU911" s="256" t="s">
        <v>0</v>
      </c>
    </row>
    <row r="912" spans="1:47" ht="18">
      <c r="A912" s="262"/>
      <c r="B912" s="263"/>
      <c r="C912" s="265"/>
      <c r="D912" s="265"/>
      <c r="E912" s="265"/>
      <c r="F912" s="253"/>
      <c r="G912" s="180" t="str">
        <f>'Initiative Basics'!C3</f>
        <v>A</v>
      </c>
      <c r="H912" s="180" t="str">
        <f>'Initiative Basics'!C4</f>
        <v>B</v>
      </c>
      <c r="I912" s="180" t="str">
        <f>'Initiative Basics'!C5</f>
        <v>C</v>
      </c>
      <c r="J912" s="180" t="str">
        <f>'Initiative Basics'!C6</f>
        <v>D</v>
      </c>
      <c r="K912" s="180" t="str">
        <f>'Initiative Basics'!C7</f>
        <v>E</v>
      </c>
      <c r="L912" s="180" t="str">
        <f>'Initiative Basics'!C8</f>
        <v>F</v>
      </c>
      <c r="M912" s="180" t="str">
        <f>'Initiative Basics'!C9</f>
        <v>G</v>
      </c>
      <c r="N912" s="180" t="str">
        <f>'Initiative Basics'!C10</f>
        <v>H</v>
      </c>
      <c r="O912" s="180" t="str">
        <f>'Initiative Basics'!C11</f>
        <v>I</v>
      </c>
      <c r="P912" s="180" t="str">
        <f>'Initiative Basics'!C12</f>
        <v>J</v>
      </c>
      <c r="Q912" s="180" t="str">
        <f>'Initiative Basics'!C13</f>
        <v>K</v>
      </c>
      <c r="R912" s="180" t="str">
        <f>'Initiative Basics'!C14</f>
        <v>L</v>
      </c>
      <c r="S912" s="180" t="str">
        <f>'Initiative Basics'!C15</f>
        <v>M</v>
      </c>
      <c r="T912" s="180" t="str">
        <f>'Initiative Basics'!C16</f>
        <v>N</v>
      </c>
      <c r="U912" s="180" t="str">
        <f>'Initiative Basics'!C17</f>
        <v>O</v>
      </c>
      <c r="V912" s="180" t="str">
        <f>'Initiative Basics'!C18</f>
        <v>P</v>
      </c>
      <c r="W912" s="180" t="str">
        <f>'Initiative Basics'!C19</f>
        <v>Q</v>
      </c>
      <c r="X912" s="180" t="str">
        <f>'Initiative Basics'!C20</f>
        <v>R</v>
      </c>
      <c r="Y912" s="180" t="str">
        <f>'Initiative Basics'!C21</f>
        <v>S</v>
      </c>
      <c r="Z912" s="180" t="str">
        <f>'Initiative Basics'!C22</f>
        <v>T</v>
      </c>
      <c r="AA912" s="180" t="str">
        <f>'Initiative Basics'!C23</f>
        <v>U</v>
      </c>
      <c r="AB912" s="180" t="str">
        <f>'Initiative Basics'!C24</f>
        <v>V</v>
      </c>
      <c r="AC912" s="180" t="str">
        <f>'Initiative Basics'!C25</f>
        <v>W</v>
      </c>
      <c r="AD912" s="180" t="str">
        <f>'Initiative Basics'!C26</f>
        <v>X</v>
      </c>
      <c r="AE912" s="180" t="str">
        <f>'Initiative Basics'!C27</f>
        <v>Y</v>
      </c>
      <c r="AF912" s="180" t="str">
        <f>'Initiative Basics'!C28</f>
        <v>Z</v>
      </c>
      <c r="AG912" s="180">
        <f>'Initiative Basics'!C29</f>
        <v>0</v>
      </c>
      <c r="AH912" s="180">
        <f>'Initiative Basics'!C30</f>
        <v>0</v>
      </c>
      <c r="AI912" s="180">
        <f>'Initiative Basics'!C31</f>
        <v>0</v>
      </c>
      <c r="AJ912" s="180">
        <f>'Initiative Basics'!C32</f>
        <v>0</v>
      </c>
      <c r="AK912" s="180">
        <f>'Initiative Basics'!C33</f>
        <v>0</v>
      </c>
      <c r="AL912" s="180">
        <f>'Initiative Basics'!C34</f>
        <v>0</v>
      </c>
      <c r="AM912" s="180">
        <f>'Initiative Basics'!C35</f>
        <v>0</v>
      </c>
      <c r="AN912" s="180">
        <f>'Initiative Basics'!C36</f>
        <v>0</v>
      </c>
      <c r="AO912" s="180">
        <f>'Initiative Basics'!C37</f>
        <v>0</v>
      </c>
      <c r="AP912" s="180">
        <f>'Initiative Basics'!C38</f>
        <v>0</v>
      </c>
      <c r="AQ912" s="180">
        <f>'Initiative Basics'!C39</f>
        <v>0</v>
      </c>
      <c r="AR912" s="180">
        <f>'Initiative Basics'!C40</f>
        <v>0</v>
      </c>
      <c r="AS912" s="180">
        <f>'Initiative Basics'!C41</f>
        <v>0</v>
      </c>
      <c r="AT912" s="180">
        <f>'Initiative Basics'!C42</f>
        <v>0</v>
      </c>
      <c r="AU912" s="256"/>
    </row>
    <row r="913" spans="1:47" ht="17">
      <c r="A913" s="257" t="str">
        <f>'Initiative Basics'!A24</f>
        <v>V</v>
      </c>
      <c r="B913" s="258" t="str">
        <f>'Operating Cost Categories'!A2</f>
        <v>Staff</v>
      </c>
      <c r="C913" s="250">
        <f>'Operating Cost Summary'!B884</f>
        <v>0</v>
      </c>
      <c r="D913" s="250">
        <f>'Operating Cost Summary'!C884</f>
        <v>0</v>
      </c>
      <c r="E913" s="250">
        <f>'Operating Cost Summary'!D884</f>
        <v>0</v>
      </c>
      <c r="F913" s="181" t="s">
        <v>122</v>
      </c>
      <c r="G913" s="182"/>
      <c r="H913" s="182"/>
      <c r="I913" s="182"/>
      <c r="J913" s="182"/>
      <c r="K913" s="182"/>
      <c r="L913" s="182"/>
      <c r="M913" s="182"/>
      <c r="N913" s="182"/>
      <c r="O913" s="182"/>
      <c r="P913" s="182"/>
      <c r="Q913" s="182"/>
      <c r="R913" s="182"/>
      <c r="S913" s="182"/>
      <c r="T913" s="182"/>
      <c r="U913" s="182"/>
      <c r="V913" s="182"/>
      <c r="W913" s="182"/>
      <c r="X913" s="182"/>
      <c r="Y913" s="182"/>
      <c r="Z913" s="182"/>
      <c r="AA913" s="182"/>
      <c r="AB913" s="182"/>
      <c r="AC913" s="182"/>
      <c r="AD913" s="182"/>
      <c r="AE913" s="182"/>
      <c r="AF913" s="182"/>
      <c r="AG913" s="182"/>
      <c r="AH913" s="182"/>
      <c r="AI913" s="182"/>
      <c r="AJ913" s="182"/>
      <c r="AK913" s="182"/>
      <c r="AL913" s="182"/>
      <c r="AM913" s="182"/>
      <c r="AN913" s="182"/>
      <c r="AO913" s="182"/>
      <c r="AP913" s="182"/>
      <c r="AQ913" s="182"/>
      <c r="AR913" s="182"/>
      <c r="AS913" s="182"/>
      <c r="AT913" s="182"/>
      <c r="AU913" s="183">
        <f>SUM(G913:AT913)</f>
        <v>0</v>
      </c>
    </row>
    <row r="914" spans="1:47" ht="17">
      <c r="A914" s="257"/>
      <c r="B914" s="259"/>
      <c r="C914" s="251"/>
      <c r="D914" s="251"/>
      <c r="E914" s="251"/>
      <c r="F914" s="184" t="s">
        <v>123</v>
      </c>
      <c r="G914" s="185"/>
      <c r="H914" s="185"/>
      <c r="I914" s="185"/>
      <c r="J914" s="185"/>
      <c r="K914" s="185"/>
      <c r="L914" s="185"/>
      <c r="M914" s="185"/>
      <c r="N914" s="185"/>
      <c r="O914" s="185"/>
      <c r="P914" s="185"/>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3">
        <f t="shared" ref="AU914:AU951" si="20">SUM(G914:AT914)</f>
        <v>0</v>
      </c>
    </row>
    <row r="915" spans="1:47" ht="17">
      <c r="A915" s="257"/>
      <c r="B915" s="260"/>
      <c r="C915" s="252"/>
      <c r="D915" s="252"/>
      <c r="E915" s="252"/>
      <c r="F915" s="181" t="s">
        <v>124</v>
      </c>
      <c r="G915" s="182"/>
      <c r="H915" s="182"/>
      <c r="I915" s="182"/>
      <c r="J915" s="182"/>
      <c r="K915" s="182"/>
      <c r="L915" s="182"/>
      <c r="M915" s="182"/>
      <c r="N915" s="182"/>
      <c r="O915" s="182"/>
      <c r="P915" s="182"/>
      <c r="Q915" s="182"/>
      <c r="R915" s="182"/>
      <c r="S915" s="182"/>
      <c r="T915" s="182"/>
      <c r="U915" s="182"/>
      <c r="V915" s="182"/>
      <c r="W915" s="182"/>
      <c r="X915" s="182"/>
      <c r="Y915" s="182"/>
      <c r="Z915" s="182"/>
      <c r="AA915" s="182"/>
      <c r="AB915" s="182"/>
      <c r="AC915" s="182"/>
      <c r="AD915" s="182"/>
      <c r="AE915" s="182"/>
      <c r="AF915" s="182"/>
      <c r="AG915" s="182"/>
      <c r="AH915" s="182"/>
      <c r="AI915" s="182"/>
      <c r="AJ915" s="182"/>
      <c r="AK915" s="182"/>
      <c r="AL915" s="182"/>
      <c r="AM915" s="182"/>
      <c r="AN915" s="182"/>
      <c r="AO915" s="182"/>
      <c r="AP915" s="182"/>
      <c r="AQ915" s="182"/>
      <c r="AR915" s="182"/>
      <c r="AS915" s="182"/>
      <c r="AT915" s="182"/>
      <c r="AU915" s="183">
        <f t="shared" si="20"/>
        <v>0</v>
      </c>
    </row>
    <row r="916" spans="1:47" ht="17">
      <c r="A916" s="257"/>
      <c r="B916" s="258" t="str">
        <f>'Operating Cost Categories'!A3</f>
        <v>Insurance</v>
      </c>
      <c r="C916" s="250">
        <f>'Operating Cost Summary'!B885</f>
        <v>0</v>
      </c>
      <c r="D916" s="250">
        <f>'Operating Cost Summary'!C885</f>
        <v>0</v>
      </c>
      <c r="E916" s="250">
        <f>'Operating Cost Summary'!D885</f>
        <v>0</v>
      </c>
      <c r="F916" s="184" t="s">
        <v>122</v>
      </c>
      <c r="G916" s="185"/>
      <c r="H916" s="185"/>
      <c r="I916" s="185"/>
      <c r="J916" s="185"/>
      <c r="K916" s="185"/>
      <c r="L916" s="185"/>
      <c r="M916" s="185"/>
      <c r="N916" s="185"/>
      <c r="O916" s="185"/>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3">
        <f t="shared" si="20"/>
        <v>0</v>
      </c>
    </row>
    <row r="917" spans="1:47" ht="17">
      <c r="A917" s="257"/>
      <c r="B917" s="259"/>
      <c r="C917" s="251"/>
      <c r="D917" s="251"/>
      <c r="E917" s="251"/>
      <c r="F917" s="181" t="s">
        <v>123</v>
      </c>
      <c r="G917" s="182"/>
      <c r="H917" s="182"/>
      <c r="I917" s="182"/>
      <c r="J917" s="182"/>
      <c r="K917" s="182"/>
      <c r="L917" s="182"/>
      <c r="M917" s="182"/>
      <c r="N917" s="182"/>
      <c r="O917" s="182"/>
      <c r="P917" s="182"/>
      <c r="Q917" s="182"/>
      <c r="R917" s="182"/>
      <c r="S917" s="182"/>
      <c r="T917" s="182"/>
      <c r="U917" s="182"/>
      <c r="V917" s="182"/>
      <c r="W917" s="182"/>
      <c r="X917" s="182"/>
      <c r="Y917" s="182"/>
      <c r="Z917" s="182"/>
      <c r="AA917" s="182"/>
      <c r="AB917" s="182"/>
      <c r="AC917" s="182"/>
      <c r="AD917" s="182"/>
      <c r="AE917" s="182"/>
      <c r="AF917" s="182"/>
      <c r="AG917" s="182"/>
      <c r="AH917" s="182"/>
      <c r="AI917" s="182"/>
      <c r="AJ917" s="182"/>
      <c r="AK917" s="182"/>
      <c r="AL917" s="182"/>
      <c r="AM917" s="182"/>
      <c r="AN917" s="182"/>
      <c r="AO917" s="182"/>
      <c r="AP917" s="182"/>
      <c r="AQ917" s="182"/>
      <c r="AR917" s="182"/>
      <c r="AS917" s="182"/>
      <c r="AT917" s="182"/>
      <c r="AU917" s="183">
        <f t="shared" si="20"/>
        <v>0</v>
      </c>
    </row>
    <row r="918" spans="1:47" ht="17">
      <c r="A918" s="257"/>
      <c r="B918" s="260"/>
      <c r="C918" s="252"/>
      <c r="D918" s="252"/>
      <c r="E918" s="252"/>
      <c r="F918" s="184" t="s">
        <v>124</v>
      </c>
      <c r="G918" s="185"/>
      <c r="H918" s="185"/>
      <c r="I918" s="185"/>
      <c r="J918" s="185"/>
      <c r="K918" s="185"/>
      <c r="L918" s="185"/>
      <c r="M918" s="185"/>
      <c r="N918" s="185"/>
      <c r="O918" s="185"/>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3">
        <f t="shared" si="20"/>
        <v>0</v>
      </c>
    </row>
    <row r="919" spans="1:47" ht="17">
      <c r="A919" s="257"/>
      <c r="B919" s="249" t="str">
        <f>'Operating Cost Categories'!A4</f>
        <v>Rent</v>
      </c>
      <c r="C919" s="250">
        <f>'Operating Cost Summary'!B886</f>
        <v>0</v>
      </c>
      <c r="D919" s="250">
        <f>'Operating Cost Summary'!C886</f>
        <v>0</v>
      </c>
      <c r="E919" s="250">
        <f>'Operating Cost Summary'!D886</f>
        <v>0</v>
      </c>
      <c r="F919" s="181" t="s">
        <v>122</v>
      </c>
      <c r="G919" s="182"/>
      <c r="H919" s="182"/>
      <c r="I919" s="182"/>
      <c r="J919" s="182"/>
      <c r="K919" s="182"/>
      <c r="L919" s="182"/>
      <c r="M919" s="182"/>
      <c r="N919" s="182"/>
      <c r="O919" s="182"/>
      <c r="P919" s="182"/>
      <c r="Q919" s="182"/>
      <c r="R919" s="182"/>
      <c r="S919" s="182"/>
      <c r="T919" s="182"/>
      <c r="U919" s="182"/>
      <c r="V919" s="182"/>
      <c r="W919" s="182"/>
      <c r="X919" s="182"/>
      <c r="Y919" s="182"/>
      <c r="Z919" s="182"/>
      <c r="AA919" s="182"/>
      <c r="AB919" s="182"/>
      <c r="AC919" s="182"/>
      <c r="AD919" s="182"/>
      <c r="AE919" s="182"/>
      <c r="AF919" s="182"/>
      <c r="AG919" s="182"/>
      <c r="AH919" s="182"/>
      <c r="AI919" s="182"/>
      <c r="AJ919" s="182"/>
      <c r="AK919" s="182"/>
      <c r="AL919" s="182"/>
      <c r="AM919" s="182"/>
      <c r="AN919" s="182"/>
      <c r="AO919" s="182"/>
      <c r="AP919" s="182"/>
      <c r="AQ919" s="182"/>
      <c r="AR919" s="182"/>
      <c r="AS919" s="182"/>
      <c r="AT919" s="182"/>
      <c r="AU919" s="183">
        <f t="shared" si="20"/>
        <v>0</v>
      </c>
    </row>
    <row r="920" spans="1:47" ht="17">
      <c r="A920" s="257"/>
      <c r="B920" s="249"/>
      <c r="C920" s="251"/>
      <c r="D920" s="251"/>
      <c r="E920" s="251"/>
      <c r="F920" s="184" t="s">
        <v>123</v>
      </c>
      <c r="G920" s="185"/>
      <c r="H920" s="185"/>
      <c r="I920" s="185"/>
      <c r="J920" s="185"/>
      <c r="K920" s="185"/>
      <c r="L920" s="185"/>
      <c r="M920" s="185"/>
      <c r="N920" s="185"/>
      <c r="O920" s="185"/>
      <c r="P920" s="185"/>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3">
        <f t="shared" si="20"/>
        <v>0</v>
      </c>
    </row>
    <row r="921" spans="1:47" ht="17">
      <c r="A921" s="257"/>
      <c r="B921" s="249"/>
      <c r="C921" s="252"/>
      <c r="D921" s="252"/>
      <c r="E921" s="252"/>
      <c r="F921" s="181" t="s">
        <v>124</v>
      </c>
      <c r="G921" s="182"/>
      <c r="H921" s="182"/>
      <c r="I921" s="182"/>
      <c r="J921" s="182"/>
      <c r="K921" s="182"/>
      <c r="L921" s="182"/>
      <c r="M921" s="182"/>
      <c r="N921" s="182"/>
      <c r="O921" s="182"/>
      <c r="P921" s="182"/>
      <c r="Q921" s="182"/>
      <c r="R921" s="182"/>
      <c r="S921" s="182"/>
      <c r="T921" s="182"/>
      <c r="U921" s="182"/>
      <c r="V921" s="182"/>
      <c r="W921" s="182"/>
      <c r="X921" s="182"/>
      <c r="Y921" s="182"/>
      <c r="Z921" s="182"/>
      <c r="AA921" s="182"/>
      <c r="AB921" s="182"/>
      <c r="AC921" s="182"/>
      <c r="AD921" s="182"/>
      <c r="AE921" s="182"/>
      <c r="AF921" s="182"/>
      <c r="AG921" s="182"/>
      <c r="AH921" s="182"/>
      <c r="AI921" s="182"/>
      <c r="AJ921" s="182"/>
      <c r="AK921" s="182"/>
      <c r="AL921" s="182"/>
      <c r="AM921" s="182"/>
      <c r="AN921" s="182"/>
      <c r="AO921" s="182"/>
      <c r="AP921" s="182"/>
      <c r="AQ921" s="182"/>
      <c r="AR921" s="182"/>
      <c r="AS921" s="182"/>
      <c r="AT921" s="182"/>
      <c r="AU921" s="183">
        <f t="shared" si="20"/>
        <v>0</v>
      </c>
    </row>
    <row r="922" spans="1:47" ht="17">
      <c r="A922" s="257"/>
      <c r="B922" s="249" t="str">
        <f>'Operating Cost Categories'!A6</f>
        <v>Internet/Phones</v>
      </c>
      <c r="C922" s="250">
        <f>'Operating Cost Summary'!B887</f>
        <v>0</v>
      </c>
      <c r="D922" s="250">
        <f>'Operating Cost Summary'!C887</f>
        <v>0</v>
      </c>
      <c r="E922" s="250">
        <f>'Operating Cost Summary'!D887</f>
        <v>0</v>
      </c>
      <c r="F922" s="184" t="s">
        <v>122</v>
      </c>
      <c r="G922" s="185"/>
      <c r="H922" s="185"/>
      <c r="I922" s="185"/>
      <c r="J922" s="185"/>
      <c r="K922" s="185"/>
      <c r="L922" s="185"/>
      <c r="M922" s="185"/>
      <c r="N922" s="185"/>
      <c r="O922" s="185"/>
      <c r="P922" s="185"/>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3">
        <f t="shared" si="20"/>
        <v>0</v>
      </c>
    </row>
    <row r="923" spans="1:47" ht="17">
      <c r="A923" s="257"/>
      <c r="B923" s="249"/>
      <c r="C923" s="251"/>
      <c r="D923" s="251"/>
      <c r="E923" s="251"/>
      <c r="F923" s="181" t="s">
        <v>123</v>
      </c>
      <c r="G923" s="182"/>
      <c r="H923" s="182"/>
      <c r="I923" s="182"/>
      <c r="J923" s="182"/>
      <c r="K923" s="182"/>
      <c r="L923" s="182"/>
      <c r="M923" s="182"/>
      <c r="N923" s="182"/>
      <c r="O923" s="182"/>
      <c r="P923" s="182"/>
      <c r="Q923" s="182"/>
      <c r="R923" s="182"/>
      <c r="S923" s="182"/>
      <c r="T923" s="182"/>
      <c r="U923" s="182"/>
      <c r="V923" s="182"/>
      <c r="W923" s="182"/>
      <c r="X923" s="182"/>
      <c r="Y923" s="182"/>
      <c r="Z923" s="182"/>
      <c r="AA923" s="182"/>
      <c r="AB923" s="182"/>
      <c r="AC923" s="182"/>
      <c r="AD923" s="182"/>
      <c r="AE923" s="182"/>
      <c r="AF923" s="182"/>
      <c r="AG923" s="182"/>
      <c r="AH923" s="182"/>
      <c r="AI923" s="182"/>
      <c r="AJ923" s="182"/>
      <c r="AK923" s="182"/>
      <c r="AL923" s="182"/>
      <c r="AM923" s="182"/>
      <c r="AN923" s="182"/>
      <c r="AO923" s="182"/>
      <c r="AP923" s="182"/>
      <c r="AQ923" s="182"/>
      <c r="AR923" s="182"/>
      <c r="AS923" s="182"/>
      <c r="AT923" s="182"/>
      <c r="AU923" s="183">
        <f t="shared" si="20"/>
        <v>0</v>
      </c>
    </row>
    <row r="924" spans="1:47" ht="17">
      <c r="A924" s="257"/>
      <c r="B924" s="249"/>
      <c r="C924" s="252"/>
      <c r="D924" s="252"/>
      <c r="E924" s="252"/>
      <c r="F924" s="184" t="s">
        <v>124</v>
      </c>
      <c r="G924" s="185"/>
      <c r="H924" s="185"/>
      <c r="I924" s="185"/>
      <c r="J924" s="185"/>
      <c r="K924" s="185"/>
      <c r="L924" s="185"/>
      <c r="M924" s="185"/>
      <c r="N924" s="185"/>
      <c r="O924" s="185"/>
      <c r="P924" s="185"/>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3">
        <f t="shared" si="20"/>
        <v>0</v>
      </c>
    </row>
    <row r="925" spans="1:47" ht="17">
      <c r="A925" s="257"/>
      <c r="B925" s="249" t="str">
        <f>'Operating Cost Categories'!A7</f>
        <v>Office Supplies</v>
      </c>
      <c r="C925" s="250">
        <f>'Operating Cost Summary'!B888</f>
        <v>0</v>
      </c>
      <c r="D925" s="250">
        <f>'Operating Cost Summary'!C888</f>
        <v>0</v>
      </c>
      <c r="E925" s="250">
        <f>'Operating Cost Summary'!D888</f>
        <v>0</v>
      </c>
      <c r="F925" s="181" t="s">
        <v>122</v>
      </c>
      <c r="G925" s="182"/>
      <c r="H925" s="182"/>
      <c r="I925" s="182"/>
      <c r="J925" s="182"/>
      <c r="K925" s="182"/>
      <c r="L925" s="182"/>
      <c r="M925" s="182"/>
      <c r="N925" s="182"/>
      <c r="O925" s="182"/>
      <c r="P925" s="182"/>
      <c r="Q925" s="182"/>
      <c r="R925" s="182"/>
      <c r="S925" s="182"/>
      <c r="T925" s="182"/>
      <c r="U925" s="182"/>
      <c r="V925" s="182"/>
      <c r="W925" s="182"/>
      <c r="X925" s="182"/>
      <c r="Y925" s="182"/>
      <c r="Z925" s="182"/>
      <c r="AA925" s="182"/>
      <c r="AB925" s="182"/>
      <c r="AC925" s="182"/>
      <c r="AD925" s="182"/>
      <c r="AE925" s="182"/>
      <c r="AF925" s="182"/>
      <c r="AG925" s="182"/>
      <c r="AH925" s="182"/>
      <c r="AI925" s="182"/>
      <c r="AJ925" s="182"/>
      <c r="AK925" s="182"/>
      <c r="AL925" s="182"/>
      <c r="AM925" s="182"/>
      <c r="AN925" s="182"/>
      <c r="AO925" s="182"/>
      <c r="AP925" s="182"/>
      <c r="AQ925" s="182"/>
      <c r="AR925" s="182"/>
      <c r="AS925" s="182"/>
      <c r="AT925" s="182"/>
      <c r="AU925" s="183">
        <f t="shared" si="20"/>
        <v>0</v>
      </c>
    </row>
    <row r="926" spans="1:47" ht="17">
      <c r="A926" s="257"/>
      <c r="B926" s="249"/>
      <c r="C926" s="251"/>
      <c r="D926" s="251"/>
      <c r="E926" s="251"/>
      <c r="F926" s="184" t="s">
        <v>123</v>
      </c>
      <c r="G926" s="185"/>
      <c r="H926" s="185"/>
      <c r="I926" s="185"/>
      <c r="J926" s="185"/>
      <c r="K926" s="185"/>
      <c r="L926" s="185"/>
      <c r="M926" s="185"/>
      <c r="N926" s="185"/>
      <c r="O926" s="185"/>
      <c r="P926" s="185"/>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3">
        <f t="shared" si="20"/>
        <v>0</v>
      </c>
    </row>
    <row r="927" spans="1:47" ht="17">
      <c r="A927" s="257"/>
      <c r="B927" s="249"/>
      <c r="C927" s="252"/>
      <c r="D927" s="252"/>
      <c r="E927" s="252"/>
      <c r="F927" s="181" t="s">
        <v>124</v>
      </c>
      <c r="G927" s="182"/>
      <c r="H927" s="182"/>
      <c r="I927" s="182"/>
      <c r="J927" s="182"/>
      <c r="K927" s="182"/>
      <c r="L927" s="182"/>
      <c r="M927" s="182"/>
      <c r="N927" s="182"/>
      <c r="O927" s="182"/>
      <c r="P927" s="182"/>
      <c r="Q927" s="182"/>
      <c r="R927" s="182"/>
      <c r="S927" s="182"/>
      <c r="T927" s="182"/>
      <c r="U927" s="182"/>
      <c r="V927" s="182"/>
      <c r="W927" s="182"/>
      <c r="X927" s="182"/>
      <c r="Y927" s="182"/>
      <c r="Z927" s="182"/>
      <c r="AA927" s="182"/>
      <c r="AB927" s="182"/>
      <c r="AC927" s="182"/>
      <c r="AD927" s="182"/>
      <c r="AE927" s="182"/>
      <c r="AF927" s="182"/>
      <c r="AG927" s="182"/>
      <c r="AH927" s="182"/>
      <c r="AI927" s="182"/>
      <c r="AJ927" s="182"/>
      <c r="AK927" s="182"/>
      <c r="AL927" s="182"/>
      <c r="AM927" s="182"/>
      <c r="AN927" s="182"/>
      <c r="AO927" s="182"/>
      <c r="AP927" s="182"/>
      <c r="AQ927" s="182"/>
      <c r="AR927" s="182"/>
      <c r="AS927" s="182"/>
      <c r="AT927" s="182"/>
      <c r="AU927" s="183">
        <f t="shared" si="20"/>
        <v>0</v>
      </c>
    </row>
    <row r="928" spans="1:47" ht="17">
      <c r="A928" s="257"/>
      <c r="B928" s="249" t="str">
        <f>'Operating Cost Categories'!A8</f>
        <v>Transportation</v>
      </c>
      <c r="C928" s="250">
        <f>'Operating Cost Summary'!B889</f>
        <v>0</v>
      </c>
      <c r="D928" s="250">
        <f>'Operating Cost Summary'!C889</f>
        <v>0</v>
      </c>
      <c r="E928" s="250">
        <f>'Operating Cost Summary'!D889</f>
        <v>0</v>
      </c>
      <c r="F928" s="184" t="s">
        <v>122</v>
      </c>
      <c r="G928" s="185"/>
      <c r="H928" s="185"/>
      <c r="I928" s="185"/>
      <c r="J928" s="185"/>
      <c r="K928" s="185"/>
      <c r="L928" s="185"/>
      <c r="M928" s="185"/>
      <c r="N928" s="185"/>
      <c r="O928" s="185"/>
      <c r="P928" s="185"/>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3">
        <f t="shared" si="20"/>
        <v>0</v>
      </c>
    </row>
    <row r="929" spans="1:47" ht="17">
      <c r="A929" s="257"/>
      <c r="B929" s="249"/>
      <c r="C929" s="251"/>
      <c r="D929" s="251"/>
      <c r="E929" s="251"/>
      <c r="F929" s="181" t="s">
        <v>123</v>
      </c>
      <c r="G929" s="182"/>
      <c r="H929" s="182"/>
      <c r="I929" s="182"/>
      <c r="J929" s="182"/>
      <c r="K929" s="182"/>
      <c r="L929" s="182"/>
      <c r="M929" s="182"/>
      <c r="N929" s="182"/>
      <c r="O929" s="182"/>
      <c r="P929" s="182"/>
      <c r="Q929" s="182"/>
      <c r="R929" s="182"/>
      <c r="S929" s="182"/>
      <c r="T929" s="182"/>
      <c r="U929" s="182"/>
      <c r="V929" s="182"/>
      <c r="W929" s="182"/>
      <c r="X929" s="182"/>
      <c r="Y929" s="182"/>
      <c r="Z929" s="182"/>
      <c r="AA929" s="182"/>
      <c r="AB929" s="182"/>
      <c r="AC929" s="182"/>
      <c r="AD929" s="182"/>
      <c r="AE929" s="182"/>
      <c r="AF929" s="182"/>
      <c r="AG929" s="182"/>
      <c r="AH929" s="182"/>
      <c r="AI929" s="182"/>
      <c r="AJ929" s="182"/>
      <c r="AK929" s="182"/>
      <c r="AL929" s="182"/>
      <c r="AM929" s="182"/>
      <c r="AN929" s="182"/>
      <c r="AO929" s="182"/>
      <c r="AP929" s="182"/>
      <c r="AQ929" s="182"/>
      <c r="AR929" s="182"/>
      <c r="AS929" s="182"/>
      <c r="AT929" s="182"/>
      <c r="AU929" s="183">
        <f t="shared" si="20"/>
        <v>0</v>
      </c>
    </row>
    <row r="930" spans="1:47" ht="17">
      <c r="A930" s="257"/>
      <c r="B930" s="249"/>
      <c r="C930" s="252"/>
      <c r="D930" s="252"/>
      <c r="E930" s="252"/>
      <c r="F930" s="184" t="s">
        <v>124</v>
      </c>
      <c r="G930" s="185"/>
      <c r="H930" s="185"/>
      <c r="I930" s="185"/>
      <c r="J930" s="185"/>
      <c r="K930" s="185"/>
      <c r="L930" s="185"/>
      <c r="M930" s="185"/>
      <c r="N930" s="185"/>
      <c r="O930" s="185"/>
      <c r="P930" s="185"/>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3">
        <f t="shared" si="20"/>
        <v>0</v>
      </c>
    </row>
    <row r="931" spans="1:47" ht="17">
      <c r="A931" s="257"/>
      <c r="B931" s="249" t="str">
        <f>'Operating Cost Categories'!A9</f>
        <v>Consultants/Contracts</v>
      </c>
      <c r="C931" s="250">
        <f>'Operating Cost Summary'!B890</f>
        <v>0</v>
      </c>
      <c r="D931" s="250">
        <f>'Operating Cost Summary'!C890</f>
        <v>0</v>
      </c>
      <c r="E931" s="250">
        <f>'Operating Cost Summary'!D890</f>
        <v>0</v>
      </c>
      <c r="F931" s="181" t="s">
        <v>122</v>
      </c>
      <c r="G931" s="182"/>
      <c r="H931" s="182"/>
      <c r="I931" s="182"/>
      <c r="J931" s="182"/>
      <c r="K931" s="182"/>
      <c r="L931" s="182"/>
      <c r="M931" s="182"/>
      <c r="N931" s="182"/>
      <c r="O931" s="182"/>
      <c r="P931" s="182"/>
      <c r="Q931" s="182"/>
      <c r="R931" s="182"/>
      <c r="S931" s="182"/>
      <c r="T931" s="182"/>
      <c r="U931" s="182"/>
      <c r="V931" s="182"/>
      <c r="W931" s="182"/>
      <c r="X931" s="182"/>
      <c r="Y931" s="182"/>
      <c r="Z931" s="182"/>
      <c r="AA931" s="182"/>
      <c r="AB931" s="182"/>
      <c r="AC931" s="182"/>
      <c r="AD931" s="182"/>
      <c r="AE931" s="182"/>
      <c r="AF931" s="182"/>
      <c r="AG931" s="182"/>
      <c r="AH931" s="182"/>
      <c r="AI931" s="182"/>
      <c r="AJ931" s="182"/>
      <c r="AK931" s="182"/>
      <c r="AL931" s="182"/>
      <c r="AM931" s="182"/>
      <c r="AN931" s="182"/>
      <c r="AO931" s="182"/>
      <c r="AP931" s="182"/>
      <c r="AQ931" s="182"/>
      <c r="AR931" s="182"/>
      <c r="AS931" s="182"/>
      <c r="AT931" s="182"/>
      <c r="AU931" s="183">
        <f t="shared" si="20"/>
        <v>0</v>
      </c>
    </row>
    <row r="932" spans="1:47" ht="17">
      <c r="A932" s="257"/>
      <c r="B932" s="249"/>
      <c r="C932" s="251"/>
      <c r="D932" s="251"/>
      <c r="E932" s="251"/>
      <c r="F932" s="184" t="s">
        <v>123</v>
      </c>
      <c r="G932" s="185"/>
      <c r="H932" s="185"/>
      <c r="I932" s="185"/>
      <c r="J932" s="185"/>
      <c r="K932" s="185"/>
      <c r="L932" s="185"/>
      <c r="M932" s="185"/>
      <c r="N932" s="185"/>
      <c r="O932" s="185"/>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3">
        <f t="shared" si="20"/>
        <v>0</v>
      </c>
    </row>
    <row r="933" spans="1:47" ht="17">
      <c r="A933" s="257"/>
      <c r="B933" s="249"/>
      <c r="C933" s="252"/>
      <c r="D933" s="252"/>
      <c r="E933" s="252"/>
      <c r="F933" s="181" t="s">
        <v>124</v>
      </c>
      <c r="G933" s="182"/>
      <c r="H933" s="182"/>
      <c r="I933" s="182"/>
      <c r="J933" s="182"/>
      <c r="K933" s="182"/>
      <c r="L933" s="182"/>
      <c r="M933" s="182"/>
      <c r="N933" s="182"/>
      <c r="O933" s="182"/>
      <c r="P933" s="182"/>
      <c r="Q933" s="182"/>
      <c r="R933" s="182"/>
      <c r="S933" s="182"/>
      <c r="T933" s="182"/>
      <c r="U933" s="182"/>
      <c r="V933" s="182"/>
      <c r="W933" s="182"/>
      <c r="X933" s="182"/>
      <c r="Y933" s="182"/>
      <c r="Z933" s="182"/>
      <c r="AA933" s="182"/>
      <c r="AB933" s="182"/>
      <c r="AC933" s="182"/>
      <c r="AD933" s="182"/>
      <c r="AE933" s="182"/>
      <c r="AF933" s="182"/>
      <c r="AG933" s="182"/>
      <c r="AH933" s="182"/>
      <c r="AI933" s="182"/>
      <c r="AJ933" s="182"/>
      <c r="AK933" s="182"/>
      <c r="AL933" s="182"/>
      <c r="AM933" s="182"/>
      <c r="AN933" s="182"/>
      <c r="AO933" s="182"/>
      <c r="AP933" s="182"/>
      <c r="AQ933" s="182"/>
      <c r="AR933" s="182"/>
      <c r="AS933" s="182"/>
      <c r="AT933" s="182"/>
      <c r="AU933" s="183">
        <f t="shared" si="20"/>
        <v>0</v>
      </c>
    </row>
    <row r="934" spans="1:47" ht="17">
      <c r="A934" s="257"/>
      <c r="B934" s="249" t="str">
        <f>'Operating Cost Categories'!A10</f>
        <v>A</v>
      </c>
      <c r="C934" s="250">
        <f>'Operating Cost Summary'!B891</f>
        <v>0</v>
      </c>
      <c r="D934" s="250">
        <f>'Operating Cost Summary'!C891</f>
        <v>0</v>
      </c>
      <c r="E934" s="250">
        <f>'Operating Cost Summary'!D891</f>
        <v>0</v>
      </c>
      <c r="F934" s="184" t="s">
        <v>122</v>
      </c>
      <c r="G934" s="185"/>
      <c r="H934" s="185"/>
      <c r="I934" s="185"/>
      <c r="J934" s="185"/>
      <c r="K934" s="185"/>
      <c r="L934" s="185"/>
      <c r="M934" s="185"/>
      <c r="N934" s="185"/>
      <c r="O934" s="185"/>
      <c r="P934" s="185"/>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3">
        <f t="shared" si="20"/>
        <v>0</v>
      </c>
    </row>
    <row r="935" spans="1:47" ht="17">
      <c r="A935" s="257"/>
      <c r="B935" s="249"/>
      <c r="C935" s="251"/>
      <c r="D935" s="251"/>
      <c r="E935" s="251"/>
      <c r="F935" s="181" t="s">
        <v>123</v>
      </c>
      <c r="G935" s="182"/>
      <c r="H935" s="182"/>
      <c r="I935" s="182"/>
      <c r="J935" s="182"/>
      <c r="K935" s="182"/>
      <c r="L935" s="182"/>
      <c r="M935" s="182"/>
      <c r="N935" s="182"/>
      <c r="O935" s="182"/>
      <c r="P935" s="182"/>
      <c r="Q935" s="182"/>
      <c r="R935" s="182"/>
      <c r="S935" s="182"/>
      <c r="T935" s="182"/>
      <c r="U935" s="182"/>
      <c r="V935" s="182"/>
      <c r="W935" s="182"/>
      <c r="X935" s="182"/>
      <c r="Y935" s="182"/>
      <c r="Z935" s="182"/>
      <c r="AA935" s="182"/>
      <c r="AB935" s="182"/>
      <c r="AC935" s="182"/>
      <c r="AD935" s="182"/>
      <c r="AE935" s="182"/>
      <c r="AF935" s="182"/>
      <c r="AG935" s="182"/>
      <c r="AH935" s="182"/>
      <c r="AI935" s="182"/>
      <c r="AJ935" s="182"/>
      <c r="AK935" s="182"/>
      <c r="AL935" s="182"/>
      <c r="AM935" s="182"/>
      <c r="AN935" s="182"/>
      <c r="AO935" s="182"/>
      <c r="AP935" s="182"/>
      <c r="AQ935" s="182"/>
      <c r="AR935" s="182"/>
      <c r="AS935" s="182"/>
      <c r="AT935" s="182"/>
      <c r="AU935" s="183">
        <f t="shared" si="20"/>
        <v>0</v>
      </c>
    </row>
    <row r="936" spans="1:47" ht="17">
      <c r="A936" s="257"/>
      <c r="B936" s="249"/>
      <c r="C936" s="252"/>
      <c r="D936" s="252"/>
      <c r="E936" s="252"/>
      <c r="F936" s="184" t="s">
        <v>124</v>
      </c>
      <c r="G936" s="185"/>
      <c r="H936" s="185"/>
      <c r="I936" s="185"/>
      <c r="J936" s="185"/>
      <c r="K936" s="185"/>
      <c r="L936" s="185"/>
      <c r="M936" s="185"/>
      <c r="N936" s="185"/>
      <c r="O936" s="185"/>
      <c r="P936" s="185"/>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3">
        <f t="shared" si="20"/>
        <v>0</v>
      </c>
    </row>
    <row r="937" spans="1:47" ht="17">
      <c r="A937" s="257"/>
      <c r="B937" s="249" t="str">
        <f>'Operating Cost Categories'!A11</f>
        <v>B</v>
      </c>
      <c r="C937" s="250">
        <f>'Operating Cost Summary'!B892</f>
        <v>0</v>
      </c>
      <c r="D937" s="250">
        <f>'Operating Cost Summary'!C892</f>
        <v>0</v>
      </c>
      <c r="E937" s="250">
        <f>'Operating Cost Summary'!D892</f>
        <v>0</v>
      </c>
      <c r="F937" s="181" t="s">
        <v>122</v>
      </c>
      <c r="G937" s="182"/>
      <c r="H937" s="182"/>
      <c r="I937" s="182"/>
      <c r="J937" s="182"/>
      <c r="K937" s="182"/>
      <c r="L937" s="182"/>
      <c r="M937" s="182"/>
      <c r="N937" s="182"/>
      <c r="O937" s="182"/>
      <c r="P937" s="182"/>
      <c r="Q937" s="182"/>
      <c r="R937" s="182"/>
      <c r="S937" s="182"/>
      <c r="T937" s="182"/>
      <c r="U937" s="182"/>
      <c r="V937" s="182"/>
      <c r="W937" s="182"/>
      <c r="X937" s="182"/>
      <c r="Y937" s="182"/>
      <c r="Z937" s="182"/>
      <c r="AA937" s="182"/>
      <c r="AB937" s="182"/>
      <c r="AC937" s="182"/>
      <c r="AD937" s="182"/>
      <c r="AE937" s="182"/>
      <c r="AF937" s="182"/>
      <c r="AG937" s="182"/>
      <c r="AH937" s="182"/>
      <c r="AI937" s="182"/>
      <c r="AJ937" s="182"/>
      <c r="AK937" s="182"/>
      <c r="AL937" s="182"/>
      <c r="AM937" s="182"/>
      <c r="AN937" s="182"/>
      <c r="AO937" s="182"/>
      <c r="AP937" s="182"/>
      <c r="AQ937" s="182"/>
      <c r="AR937" s="182"/>
      <c r="AS937" s="182"/>
      <c r="AT937" s="182"/>
      <c r="AU937" s="183">
        <f t="shared" si="20"/>
        <v>0</v>
      </c>
    </row>
    <row r="938" spans="1:47" ht="17">
      <c r="A938" s="257"/>
      <c r="B938" s="249"/>
      <c r="C938" s="251"/>
      <c r="D938" s="251"/>
      <c r="E938" s="251"/>
      <c r="F938" s="184" t="s">
        <v>123</v>
      </c>
      <c r="G938" s="185"/>
      <c r="H938" s="185"/>
      <c r="I938" s="185"/>
      <c r="J938" s="185"/>
      <c r="K938" s="185"/>
      <c r="L938" s="185"/>
      <c r="M938" s="185"/>
      <c r="N938" s="185"/>
      <c r="O938" s="185"/>
      <c r="P938" s="185"/>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3">
        <f t="shared" si="20"/>
        <v>0</v>
      </c>
    </row>
    <row r="939" spans="1:47" ht="17">
      <c r="A939" s="257"/>
      <c r="B939" s="249"/>
      <c r="C939" s="252"/>
      <c r="D939" s="252"/>
      <c r="E939" s="252"/>
      <c r="F939" s="181" t="s">
        <v>124</v>
      </c>
      <c r="G939" s="182"/>
      <c r="H939" s="182"/>
      <c r="I939" s="182"/>
      <c r="J939" s="182"/>
      <c r="K939" s="182"/>
      <c r="L939" s="182"/>
      <c r="M939" s="182"/>
      <c r="N939" s="182"/>
      <c r="O939" s="182"/>
      <c r="P939" s="182"/>
      <c r="Q939" s="182"/>
      <c r="R939" s="182"/>
      <c r="S939" s="182"/>
      <c r="T939" s="182"/>
      <c r="U939" s="182"/>
      <c r="V939" s="182"/>
      <c r="W939" s="182"/>
      <c r="X939" s="182"/>
      <c r="Y939" s="182"/>
      <c r="Z939" s="182"/>
      <c r="AA939" s="182"/>
      <c r="AB939" s="182"/>
      <c r="AC939" s="182"/>
      <c r="AD939" s="182"/>
      <c r="AE939" s="182"/>
      <c r="AF939" s="182"/>
      <c r="AG939" s="182"/>
      <c r="AH939" s="182"/>
      <c r="AI939" s="182"/>
      <c r="AJ939" s="182"/>
      <c r="AK939" s="182"/>
      <c r="AL939" s="182"/>
      <c r="AM939" s="182"/>
      <c r="AN939" s="182"/>
      <c r="AO939" s="182"/>
      <c r="AP939" s="182"/>
      <c r="AQ939" s="182"/>
      <c r="AR939" s="182"/>
      <c r="AS939" s="182"/>
      <c r="AT939" s="182"/>
      <c r="AU939" s="183">
        <f t="shared" si="20"/>
        <v>0</v>
      </c>
    </row>
    <row r="940" spans="1:47" ht="17">
      <c r="A940" s="257"/>
      <c r="B940" s="249" t="str">
        <f>'Operating Cost Categories'!A12</f>
        <v>C</v>
      </c>
      <c r="C940" s="250">
        <f>'Operating Cost Summary'!B893</f>
        <v>0</v>
      </c>
      <c r="D940" s="250">
        <f>'Operating Cost Summary'!C893</f>
        <v>0</v>
      </c>
      <c r="E940" s="250">
        <f>'Operating Cost Summary'!D893</f>
        <v>0</v>
      </c>
      <c r="F940" s="184" t="s">
        <v>122</v>
      </c>
      <c r="G940" s="185"/>
      <c r="H940" s="185"/>
      <c r="I940" s="185"/>
      <c r="J940" s="185"/>
      <c r="K940" s="185"/>
      <c r="L940" s="185"/>
      <c r="M940" s="185"/>
      <c r="N940" s="185"/>
      <c r="O940" s="185"/>
      <c r="P940" s="185"/>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3">
        <f t="shared" si="20"/>
        <v>0</v>
      </c>
    </row>
    <row r="941" spans="1:47" ht="17">
      <c r="A941" s="257"/>
      <c r="B941" s="249"/>
      <c r="C941" s="251"/>
      <c r="D941" s="251"/>
      <c r="E941" s="251"/>
      <c r="F941" s="181" t="s">
        <v>123</v>
      </c>
      <c r="G941" s="182"/>
      <c r="H941" s="182"/>
      <c r="I941" s="182"/>
      <c r="J941" s="182"/>
      <c r="K941" s="182"/>
      <c r="L941" s="182"/>
      <c r="M941" s="182"/>
      <c r="N941" s="182"/>
      <c r="O941" s="182"/>
      <c r="P941" s="182"/>
      <c r="Q941" s="182"/>
      <c r="R941" s="182"/>
      <c r="S941" s="182"/>
      <c r="T941" s="182"/>
      <c r="U941" s="182"/>
      <c r="V941" s="182"/>
      <c r="W941" s="182"/>
      <c r="X941" s="182"/>
      <c r="Y941" s="182"/>
      <c r="Z941" s="182"/>
      <c r="AA941" s="182"/>
      <c r="AB941" s="182"/>
      <c r="AC941" s="182"/>
      <c r="AD941" s="182"/>
      <c r="AE941" s="182"/>
      <c r="AF941" s="182"/>
      <c r="AG941" s="182"/>
      <c r="AH941" s="182"/>
      <c r="AI941" s="182"/>
      <c r="AJ941" s="182"/>
      <c r="AK941" s="182"/>
      <c r="AL941" s="182"/>
      <c r="AM941" s="182"/>
      <c r="AN941" s="182"/>
      <c r="AO941" s="182"/>
      <c r="AP941" s="182"/>
      <c r="AQ941" s="182"/>
      <c r="AR941" s="182"/>
      <c r="AS941" s="182"/>
      <c r="AT941" s="182"/>
      <c r="AU941" s="183">
        <f t="shared" si="20"/>
        <v>0</v>
      </c>
    </row>
    <row r="942" spans="1:47" ht="17">
      <c r="A942" s="257"/>
      <c r="B942" s="249"/>
      <c r="C942" s="252"/>
      <c r="D942" s="252"/>
      <c r="E942" s="252"/>
      <c r="F942" s="184" t="s">
        <v>124</v>
      </c>
      <c r="G942" s="185"/>
      <c r="H942" s="185"/>
      <c r="I942" s="185"/>
      <c r="J942" s="185"/>
      <c r="K942" s="185"/>
      <c r="L942" s="185"/>
      <c r="M942" s="185"/>
      <c r="N942" s="185"/>
      <c r="O942" s="185"/>
      <c r="P942" s="185"/>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3">
        <f t="shared" si="20"/>
        <v>0</v>
      </c>
    </row>
    <row r="943" spans="1:47" ht="17">
      <c r="A943" s="257"/>
      <c r="B943" s="249" t="str">
        <f>'Operating Cost Categories'!A13</f>
        <v>D</v>
      </c>
      <c r="C943" s="250">
        <f>'Operating Cost Summary'!B894</f>
        <v>0</v>
      </c>
      <c r="D943" s="250">
        <f>'Operating Cost Summary'!C894</f>
        <v>0</v>
      </c>
      <c r="E943" s="250">
        <f>'Operating Cost Summary'!D894</f>
        <v>0</v>
      </c>
      <c r="F943" s="181" t="s">
        <v>122</v>
      </c>
      <c r="G943" s="182"/>
      <c r="H943" s="182"/>
      <c r="I943" s="182"/>
      <c r="J943" s="182"/>
      <c r="K943" s="182"/>
      <c r="L943" s="182"/>
      <c r="M943" s="182"/>
      <c r="N943" s="182"/>
      <c r="O943" s="182"/>
      <c r="P943" s="182"/>
      <c r="Q943" s="182"/>
      <c r="R943" s="182"/>
      <c r="S943" s="182"/>
      <c r="T943" s="182"/>
      <c r="U943" s="182"/>
      <c r="V943" s="182"/>
      <c r="W943" s="182"/>
      <c r="X943" s="182"/>
      <c r="Y943" s="182"/>
      <c r="Z943" s="182"/>
      <c r="AA943" s="182"/>
      <c r="AB943" s="182"/>
      <c r="AC943" s="182"/>
      <c r="AD943" s="182"/>
      <c r="AE943" s="182"/>
      <c r="AF943" s="182"/>
      <c r="AG943" s="182"/>
      <c r="AH943" s="182"/>
      <c r="AI943" s="182"/>
      <c r="AJ943" s="182"/>
      <c r="AK943" s="182"/>
      <c r="AL943" s="182"/>
      <c r="AM943" s="182"/>
      <c r="AN943" s="182"/>
      <c r="AO943" s="182"/>
      <c r="AP943" s="182"/>
      <c r="AQ943" s="182"/>
      <c r="AR943" s="182"/>
      <c r="AS943" s="182"/>
      <c r="AT943" s="182"/>
      <c r="AU943" s="183">
        <f t="shared" si="20"/>
        <v>0</v>
      </c>
    </row>
    <row r="944" spans="1:47" ht="17">
      <c r="A944" s="257"/>
      <c r="B944" s="249"/>
      <c r="C944" s="251"/>
      <c r="D944" s="251"/>
      <c r="E944" s="251"/>
      <c r="F944" s="184" t="s">
        <v>123</v>
      </c>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3">
        <f t="shared" si="20"/>
        <v>0</v>
      </c>
    </row>
    <row r="945" spans="1:47" ht="17">
      <c r="A945" s="257"/>
      <c r="B945" s="249"/>
      <c r="C945" s="252"/>
      <c r="D945" s="252"/>
      <c r="E945" s="252"/>
      <c r="F945" s="181" t="s">
        <v>124</v>
      </c>
      <c r="G945" s="182"/>
      <c r="H945" s="182"/>
      <c r="I945" s="182"/>
      <c r="J945" s="182"/>
      <c r="K945" s="182"/>
      <c r="L945" s="182"/>
      <c r="M945" s="182"/>
      <c r="N945" s="182"/>
      <c r="O945" s="182"/>
      <c r="P945" s="182"/>
      <c r="Q945" s="182"/>
      <c r="R945" s="182"/>
      <c r="S945" s="182"/>
      <c r="T945" s="182"/>
      <c r="U945" s="182"/>
      <c r="V945" s="182"/>
      <c r="W945" s="182"/>
      <c r="X945" s="182"/>
      <c r="Y945" s="182"/>
      <c r="Z945" s="182"/>
      <c r="AA945" s="182"/>
      <c r="AB945" s="182"/>
      <c r="AC945" s="182"/>
      <c r="AD945" s="182"/>
      <c r="AE945" s="182"/>
      <c r="AF945" s="182"/>
      <c r="AG945" s="182"/>
      <c r="AH945" s="182"/>
      <c r="AI945" s="182"/>
      <c r="AJ945" s="182"/>
      <c r="AK945" s="182"/>
      <c r="AL945" s="182"/>
      <c r="AM945" s="182"/>
      <c r="AN945" s="182"/>
      <c r="AO945" s="182"/>
      <c r="AP945" s="182"/>
      <c r="AQ945" s="182"/>
      <c r="AR945" s="182"/>
      <c r="AS945" s="182"/>
      <c r="AT945" s="182"/>
      <c r="AU945" s="183">
        <f t="shared" si="20"/>
        <v>0</v>
      </c>
    </row>
    <row r="946" spans="1:47" ht="17">
      <c r="A946" s="257"/>
      <c r="B946" s="249" t="str">
        <f>'Operating Cost Categories'!A14</f>
        <v>E</v>
      </c>
      <c r="C946" s="250">
        <f>'Operating Cost Summary'!B895</f>
        <v>0</v>
      </c>
      <c r="D946" s="250">
        <f>'Operating Cost Summary'!C895</f>
        <v>0</v>
      </c>
      <c r="E946" s="250">
        <f>'Operating Cost Summary'!D895</f>
        <v>0</v>
      </c>
      <c r="F946" s="184" t="s">
        <v>122</v>
      </c>
      <c r="G946" s="185"/>
      <c r="H946" s="185"/>
      <c r="I946" s="185"/>
      <c r="J946" s="185"/>
      <c r="K946" s="185"/>
      <c r="L946" s="185"/>
      <c r="M946" s="185"/>
      <c r="N946" s="185"/>
      <c r="O946" s="185"/>
      <c r="P946" s="185"/>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3">
        <f t="shared" si="20"/>
        <v>0</v>
      </c>
    </row>
    <row r="947" spans="1:47" ht="17">
      <c r="A947" s="257"/>
      <c r="B947" s="249"/>
      <c r="C947" s="251"/>
      <c r="D947" s="251"/>
      <c r="E947" s="251"/>
      <c r="F947" s="181" t="s">
        <v>123</v>
      </c>
      <c r="G947" s="182"/>
      <c r="H947" s="182"/>
      <c r="I947" s="182"/>
      <c r="J947" s="182"/>
      <c r="K947" s="182"/>
      <c r="L947" s="182"/>
      <c r="M947" s="182"/>
      <c r="N947" s="182"/>
      <c r="O947" s="182"/>
      <c r="P947" s="182"/>
      <c r="Q947" s="182"/>
      <c r="R947" s="182"/>
      <c r="S947" s="182"/>
      <c r="T947" s="182"/>
      <c r="U947" s="182"/>
      <c r="V947" s="182"/>
      <c r="W947" s="182"/>
      <c r="X947" s="182"/>
      <c r="Y947" s="182"/>
      <c r="Z947" s="182"/>
      <c r="AA947" s="182"/>
      <c r="AB947" s="182"/>
      <c r="AC947" s="182"/>
      <c r="AD947" s="182"/>
      <c r="AE947" s="182"/>
      <c r="AF947" s="182"/>
      <c r="AG947" s="182"/>
      <c r="AH947" s="182"/>
      <c r="AI947" s="182"/>
      <c r="AJ947" s="182"/>
      <c r="AK947" s="182"/>
      <c r="AL947" s="182"/>
      <c r="AM947" s="182"/>
      <c r="AN947" s="182"/>
      <c r="AO947" s="182"/>
      <c r="AP947" s="182"/>
      <c r="AQ947" s="182"/>
      <c r="AR947" s="182"/>
      <c r="AS947" s="182"/>
      <c r="AT947" s="182"/>
      <c r="AU947" s="183">
        <f t="shared" si="20"/>
        <v>0</v>
      </c>
    </row>
    <row r="948" spans="1:47" ht="17">
      <c r="A948" s="257"/>
      <c r="B948" s="249"/>
      <c r="C948" s="252"/>
      <c r="D948" s="252"/>
      <c r="E948" s="252"/>
      <c r="F948" s="184" t="s">
        <v>124</v>
      </c>
      <c r="G948" s="185"/>
      <c r="H948" s="185"/>
      <c r="I948" s="185"/>
      <c r="J948" s="185"/>
      <c r="K948" s="185"/>
      <c r="L948" s="185"/>
      <c r="M948" s="185"/>
      <c r="N948" s="185"/>
      <c r="O948" s="185"/>
      <c r="P948" s="185"/>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3">
        <f t="shared" si="20"/>
        <v>0</v>
      </c>
    </row>
    <row r="949" spans="1:47" ht="17">
      <c r="A949" s="257"/>
      <c r="B949" s="249">
        <f>'Operating Cost Categories'!A56</f>
        <v>0</v>
      </c>
      <c r="C949" s="250">
        <f>'Operating Cost Summary'!B896</f>
        <v>0</v>
      </c>
      <c r="D949" s="250">
        <f>'Operating Cost Summary'!C896</f>
        <v>0</v>
      </c>
      <c r="E949" s="250">
        <f>'Operating Cost Summary'!D896</f>
        <v>0</v>
      </c>
      <c r="F949" s="181" t="s">
        <v>122</v>
      </c>
      <c r="G949" s="182"/>
      <c r="H949" s="182"/>
      <c r="I949" s="182"/>
      <c r="J949" s="182"/>
      <c r="K949" s="182"/>
      <c r="L949" s="182"/>
      <c r="M949" s="182"/>
      <c r="N949" s="182"/>
      <c r="O949" s="182"/>
      <c r="P949" s="182"/>
      <c r="Q949" s="182"/>
      <c r="R949" s="182"/>
      <c r="S949" s="182"/>
      <c r="T949" s="182"/>
      <c r="U949" s="182"/>
      <c r="V949" s="182"/>
      <c r="W949" s="182"/>
      <c r="X949" s="182"/>
      <c r="Y949" s="182"/>
      <c r="Z949" s="182"/>
      <c r="AA949" s="182"/>
      <c r="AB949" s="182"/>
      <c r="AC949" s="182"/>
      <c r="AD949" s="182"/>
      <c r="AE949" s="182"/>
      <c r="AF949" s="182"/>
      <c r="AG949" s="182"/>
      <c r="AH949" s="182"/>
      <c r="AI949" s="182"/>
      <c r="AJ949" s="182"/>
      <c r="AK949" s="182"/>
      <c r="AL949" s="182"/>
      <c r="AM949" s="182"/>
      <c r="AN949" s="182"/>
      <c r="AO949" s="182"/>
      <c r="AP949" s="182"/>
      <c r="AQ949" s="182"/>
      <c r="AR949" s="182"/>
      <c r="AS949" s="182"/>
      <c r="AT949" s="182"/>
      <c r="AU949" s="183">
        <f t="shared" si="20"/>
        <v>0</v>
      </c>
    </row>
    <row r="950" spans="1:47" ht="17">
      <c r="A950" s="257"/>
      <c r="B950" s="249"/>
      <c r="C950" s="251"/>
      <c r="D950" s="251"/>
      <c r="E950" s="251"/>
      <c r="F950" s="184" t="s">
        <v>123</v>
      </c>
      <c r="G950" s="186"/>
      <c r="H950" s="186"/>
      <c r="I950" s="186"/>
      <c r="J950" s="186"/>
      <c r="K950" s="186"/>
      <c r="L950" s="186"/>
      <c r="M950" s="186"/>
      <c r="N950" s="186"/>
      <c r="O950" s="186"/>
      <c r="P950" s="186"/>
      <c r="Q950" s="186"/>
      <c r="R950" s="186"/>
      <c r="S950" s="186"/>
      <c r="T950" s="186"/>
      <c r="U950" s="186"/>
      <c r="V950" s="186"/>
      <c r="W950" s="186"/>
      <c r="X950" s="186"/>
      <c r="Y950" s="186"/>
      <c r="Z950" s="186"/>
      <c r="AA950" s="186"/>
      <c r="AB950" s="186"/>
      <c r="AC950" s="186"/>
      <c r="AD950" s="186"/>
      <c r="AE950" s="186"/>
      <c r="AF950" s="186"/>
      <c r="AG950" s="186"/>
      <c r="AH950" s="186"/>
      <c r="AI950" s="186"/>
      <c r="AJ950" s="186"/>
      <c r="AK950" s="186"/>
      <c r="AL950" s="186"/>
      <c r="AM950" s="186"/>
      <c r="AN950" s="186"/>
      <c r="AO950" s="186"/>
      <c r="AP950" s="186"/>
      <c r="AQ950" s="186"/>
      <c r="AR950" s="186"/>
      <c r="AS950" s="186"/>
      <c r="AT950" s="186"/>
      <c r="AU950" s="183">
        <f t="shared" si="20"/>
        <v>0</v>
      </c>
    </row>
    <row r="951" spans="1:47" ht="17">
      <c r="A951" s="257"/>
      <c r="B951" s="249"/>
      <c r="C951" s="252"/>
      <c r="D951" s="252"/>
      <c r="E951" s="252"/>
      <c r="F951" s="181" t="s">
        <v>124</v>
      </c>
      <c r="G951" s="187"/>
      <c r="H951" s="187"/>
      <c r="I951" s="187"/>
      <c r="J951" s="187"/>
      <c r="K951" s="187"/>
      <c r="L951" s="187"/>
      <c r="M951" s="187"/>
      <c r="N951" s="187"/>
      <c r="O951" s="187"/>
      <c r="P951" s="187"/>
      <c r="Q951" s="187"/>
      <c r="R951" s="187"/>
      <c r="S951" s="187"/>
      <c r="T951" s="187"/>
      <c r="U951" s="187"/>
      <c r="V951" s="187"/>
      <c r="W951" s="187"/>
      <c r="X951" s="187"/>
      <c r="Y951" s="187"/>
      <c r="Z951" s="187"/>
      <c r="AA951" s="187"/>
      <c r="AB951" s="187"/>
      <c r="AC951" s="187"/>
      <c r="AD951" s="187"/>
      <c r="AE951" s="187"/>
      <c r="AF951" s="187"/>
      <c r="AG951" s="187"/>
      <c r="AH951" s="187"/>
      <c r="AI951" s="187"/>
      <c r="AJ951" s="187"/>
      <c r="AK951" s="187"/>
      <c r="AL951" s="187"/>
      <c r="AM951" s="187"/>
      <c r="AN951" s="187"/>
      <c r="AO951" s="187"/>
      <c r="AP951" s="187"/>
      <c r="AQ951" s="187"/>
      <c r="AR951" s="187"/>
      <c r="AS951" s="187"/>
      <c r="AT951" s="187"/>
      <c r="AU951" s="183">
        <f t="shared" si="20"/>
        <v>0</v>
      </c>
    </row>
    <row r="953" spans="1:47" ht="19">
      <c r="A953" s="261" t="s">
        <v>132</v>
      </c>
      <c r="B953" s="263" t="s">
        <v>120</v>
      </c>
      <c r="C953" s="264" t="s">
        <v>27</v>
      </c>
      <c r="D953" s="264" t="s">
        <v>28</v>
      </c>
      <c r="E953" s="264" t="s">
        <v>29</v>
      </c>
      <c r="F953" s="253" t="s">
        <v>26</v>
      </c>
      <c r="G953" s="254" t="s">
        <v>2</v>
      </c>
      <c r="H953" s="255"/>
      <c r="I953" s="255"/>
      <c r="J953" s="255"/>
      <c r="K953" s="255"/>
      <c r="L953" s="255"/>
      <c r="M953" s="255"/>
      <c r="N953" s="255"/>
      <c r="O953" s="255"/>
      <c r="P953" s="255"/>
      <c r="Q953" s="255"/>
      <c r="R953" s="255"/>
      <c r="S953" s="255"/>
      <c r="T953" s="255"/>
      <c r="U953" s="255"/>
      <c r="V953" s="255"/>
      <c r="W953" s="255"/>
      <c r="X953" s="255"/>
      <c r="Y953" s="255"/>
      <c r="Z953" s="255"/>
      <c r="AA953" s="255"/>
      <c r="AB953" s="255"/>
      <c r="AC953" s="255"/>
      <c r="AD953" s="255"/>
      <c r="AE953" s="255"/>
      <c r="AF953" s="255"/>
      <c r="AG953" s="255"/>
      <c r="AH953" s="255"/>
      <c r="AI953" s="255"/>
      <c r="AJ953" s="255"/>
      <c r="AK953" s="255"/>
      <c r="AL953" s="255"/>
      <c r="AM953" s="255"/>
      <c r="AN953" s="255"/>
      <c r="AO953" s="255"/>
      <c r="AP953" s="255"/>
      <c r="AQ953" s="255"/>
      <c r="AR953" s="255"/>
      <c r="AS953" s="255"/>
      <c r="AT953" s="255"/>
      <c r="AU953" s="256" t="s">
        <v>0</v>
      </c>
    </row>
    <row r="954" spans="1:47" ht="18">
      <c r="A954" s="262"/>
      <c r="B954" s="263"/>
      <c r="C954" s="265"/>
      <c r="D954" s="265"/>
      <c r="E954" s="265"/>
      <c r="F954" s="253"/>
      <c r="G954" s="180" t="str">
        <f>'Initiative Basics'!C3</f>
        <v>A</v>
      </c>
      <c r="H954" s="180" t="str">
        <f>'Initiative Basics'!C4</f>
        <v>B</v>
      </c>
      <c r="I954" s="180" t="str">
        <f>'Initiative Basics'!C5</f>
        <v>C</v>
      </c>
      <c r="J954" s="180" t="str">
        <f>'Initiative Basics'!C6</f>
        <v>D</v>
      </c>
      <c r="K954" s="180" t="str">
        <f>'Initiative Basics'!C7</f>
        <v>E</v>
      </c>
      <c r="L954" s="180" t="str">
        <f>'Initiative Basics'!C8</f>
        <v>F</v>
      </c>
      <c r="M954" s="180" t="str">
        <f>'Initiative Basics'!C9</f>
        <v>G</v>
      </c>
      <c r="N954" s="180" t="str">
        <f>'Initiative Basics'!C10</f>
        <v>H</v>
      </c>
      <c r="O954" s="180" t="str">
        <f>'Initiative Basics'!C11</f>
        <v>I</v>
      </c>
      <c r="P954" s="180" t="str">
        <f>'Initiative Basics'!C12</f>
        <v>J</v>
      </c>
      <c r="Q954" s="180" t="str">
        <f>'Initiative Basics'!C13</f>
        <v>K</v>
      </c>
      <c r="R954" s="180" t="str">
        <f>'Initiative Basics'!C14</f>
        <v>L</v>
      </c>
      <c r="S954" s="180" t="str">
        <f>'Initiative Basics'!C15</f>
        <v>M</v>
      </c>
      <c r="T954" s="180" t="str">
        <f>'Initiative Basics'!C16</f>
        <v>N</v>
      </c>
      <c r="U954" s="180" t="str">
        <f>'Initiative Basics'!C17</f>
        <v>O</v>
      </c>
      <c r="V954" s="180" t="str">
        <f>'Initiative Basics'!C18</f>
        <v>P</v>
      </c>
      <c r="W954" s="180" t="str">
        <f>'Initiative Basics'!C19</f>
        <v>Q</v>
      </c>
      <c r="X954" s="180" t="str">
        <f>'Initiative Basics'!C20</f>
        <v>R</v>
      </c>
      <c r="Y954" s="180" t="str">
        <f>'Initiative Basics'!C21</f>
        <v>S</v>
      </c>
      <c r="Z954" s="180" t="str">
        <f>'Initiative Basics'!C22</f>
        <v>T</v>
      </c>
      <c r="AA954" s="180" t="str">
        <f>'Initiative Basics'!C23</f>
        <v>U</v>
      </c>
      <c r="AB954" s="180" t="str">
        <f>'Initiative Basics'!C24</f>
        <v>V</v>
      </c>
      <c r="AC954" s="180" t="str">
        <f>'Initiative Basics'!C25</f>
        <v>W</v>
      </c>
      <c r="AD954" s="180" t="str">
        <f>'Initiative Basics'!C26</f>
        <v>X</v>
      </c>
      <c r="AE954" s="180" t="str">
        <f>'Initiative Basics'!C27</f>
        <v>Y</v>
      </c>
      <c r="AF954" s="180" t="str">
        <f>'Initiative Basics'!C28</f>
        <v>Z</v>
      </c>
      <c r="AG954" s="180">
        <f>'Initiative Basics'!C29</f>
        <v>0</v>
      </c>
      <c r="AH954" s="180">
        <f>'Initiative Basics'!C30</f>
        <v>0</v>
      </c>
      <c r="AI954" s="180">
        <f>'Initiative Basics'!C31</f>
        <v>0</v>
      </c>
      <c r="AJ954" s="180">
        <f>'Initiative Basics'!C32</f>
        <v>0</v>
      </c>
      <c r="AK954" s="180">
        <f>'Initiative Basics'!C33</f>
        <v>0</v>
      </c>
      <c r="AL954" s="180">
        <f>'Initiative Basics'!C34</f>
        <v>0</v>
      </c>
      <c r="AM954" s="180">
        <f>'Initiative Basics'!C35</f>
        <v>0</v>
      </c>
      <c r="AN954" s="180">
        <f>'Initiative Basics'!C36</f>
        <v>0</v>
      </c>
      <c r="AO954" s="180">
        <f>'Initiative Basics'!C37</f>
        <v>0</v>
      </c>
      <c r="AP954" s="180">
        <f>'Initiative Basics'!C38</f>
        <v>0</v>
      </c>
      <c r="AQ954" s="180">
        <f>'Initiative Basics'!C39</f>
        <v>0</v>
      </c>
      <c r="AR954" s="180">
        <f>'Initiative Basics'!C40</f>
        <v>0</v>
      </c>
      <c r="AS954" s="180">
        <f>'Initiative Basics'!C41</f>
        <v>0</v>
      </c>
      <c r="AT954" s="180">
        <f>'Initiative Basics'!C42</f>
        <v>0</v>
      </c>
      <c r="AU954" s="256"/>
    </row>
    <row r="955" spans="1:47" ht="17">
      <c r="A955" s="257" t="str">
        <f>'Initiative Basics'!A25</f>
        <v>W</v>
      </c>
      <c r="B955" s="258" t="str">
        <f>'Operating Cost Categories'!A2</f>
        <v>Staff</v>
      </c>
      <c r="C955" s="250">
        <f>'Operating Cost Summary'!B926</f>
        <v>0</v>
      </c>
      <c r="D955" s="250">
        <f>'Operating Cost Summary'!C926</f>
        <v>0</v>
      </c>
      <c r="E955" s="250">
        <f>'Operating Cost Summary'!D926</f>
        <v>0</v>
      </c>
      <c r="F955" s="181" t="s">
        <v>122</v>
      </c>
      <c r="G955" s="182"/>
      <c r="H955" s="182"/>
      <c r="I955" s="182"/>
      <c r="J955" s="182"/>
      <c r="K955" s="182"/>
      <c r="L955" s="182"/>
      <c r="M955" s="182"/>
      <c r="N955" s="182"/>
      <c r="O955" s="182"/>
      <c r="P955" s="182"/>
      <c r="Q955" s="182"/>
      <c r="R955" s="182"/>
      <c r="S955" s="182"/>
      <c r="T955" s="182"/>
      <c r="U955" s="182"/>
      <c r="V955" s="182"/>
      <c r="W955" s="182"/>
      <c r="X955" s="182"/>
      <c r="Y955" s="182"/>
      <c r="Z955" s="182"/>
      <c r="AA955" s="182"/>
      <c r="AB955" s="182"/>
      <c r="AC955" s="182"/>
      <c r="AD955" s="182"/>
      <c r="AE955" s="182"/>
      <c r="AF955" s="182"/>
      <c r="AG955" s="182"/>
      <c r="AH955" s="182"/>
      <c r="AI955" s="182"/>
      <c r="AJ955" s="182"/>
      <c r="AK955" s="182"/>
      <c r="AL955" s="182"/>
      <c r="AM955" s="182"/>
      <c r="AN955" s="182"/>
      <c r="AO955" s="182"/>
      <c r="AP955" s="182"/>
      <c r="AQ955" s="182"/>
      <c r="AR955" s="182"/>
      <c r="AS955" s="182"/>
      <c r="AT955" s="182"/>
      <c r="AU955" s="183">
        <f>SUM(G955:AT955)</f>
        <v>0</v>
      </c>
    </row>
    <row r="956" spans="1:47" ht="17">
      <c r="A956" s="257"/>
      <c r="B956" s="259"/>
      <c r="C956" s="251"/>
      <c r="D956" s="251"/>
      <c r="E956" s="251"/>
      <c r="F956" s="184" t="s">
        <v>123</v>
      </c>
      <c r="G956" s="185"/>
      <c r="H956" s="185"/>
      <c r="I956" s="185"/>
      <c r="J956" s="185"/>
      <c r="K956" s="185"/>
      <c r="L956" s="185"/>
      <c r="M956" s="185"/>
      <c r="N956" s="185"/>
      <c r="O956" s="185"/>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3">
        <f t="shared" ref="AU956:AU993" si="21">SUM(G956:AT956)</f>
        <v>0</v>
      </c>
    </row>
    <row r="957" spans="1:47" ht="17">
      <c r="A957" s="257"/>
      <c r="B957" s="260"/>
      <c r="C957" s="252"/>
      <c r="D957" s="252"/>
      <c r="E957" s="252"/>
      <c r="F957" s="181" t="s">
        <v>124</v>
      </c>
      <c r="G957" s="182"/>
      <c r="H957" s="182"/>
      <c r="I957" s="182"/>
      <c r="J957" s="182"/>
      <c r="K957" s="182"/>
      <c r="L957" s="182"/>
      <c r="M957" s="182"/>
      <c r="N957" s="182"/>
      <c r="O957" s="182"/>
      <c r="P957" s="182"/>
      <c r="Q957" s="182"/>
      <c r="R957" s="182"/>
      <c r="S957" s="182"/>
      <c r="T957" s="182"/>
      <c r="U957" s="182"/>
      <c r="V957" s="182"/>
      <c r="W957" s="182"/>
      <c r="X957" s="182"/>
      <c r="Y957" s="182"/>
      <c r="Z957" s="182"/>
      <c r="AA957" s="182"/>
      <c r="AB957" s="182"/>
      <c r="AC957" s="182"/>
      <c r="AD957" s="182"/>
      <c r="AE957" s="182"/>
      <c r="AF957" s="182"/>
      <c r="AG957" s="182"/>
      <c r="AH957" s="182"/>
      <c r="AI957" s="182"/>
      <c r="AJ957" s="182"/>
      <c r="AK957" s="182"/>
      <c r="AL957" s="182"/>
      <c r="AM957" s="182"/>
      <c r="AN957" s="182"/>
      <c r="AO957" s="182"/>
      <c r="AP957" s="182"/>
      <c r="AQ957" s="182"/>
      <c r="AR957" s="182"/>
      <c r="AS957" s="182"/>
      <c r="AT957" s="182"/>
      <c r="AU957" s="183">
        <f t="shared" si="21"/>
        <v>0</v>
      </c>
    </row>
    <row r="958" spans="1:47" ht="17">
      <c r="A958" s="257"/>
      <c r="B958" s="258" t="str">
        <f>'Operating Cost Categories'!A3</f>
        <v>Insurance</v>
      </c>
      <c r="C958" s="250">
        <f>'Operating Cost Summary'!B927</f>
        <v>0</v>
      </c>
      <c r="D958" s="250">
        <f>'Operating Cost Summary'!C927</f>
        <v>0</v>
      </c>
      <c r="E958" s="250">
        <f>'Operating Cost Summary'!D927</f>
        <v>0</v>
      </c>
      <c r="F958" s="184" t="s">
        <v>122</v>
      </c>
      <c r="G958" s="185"/>
      <c r="H958" s="185"/>
      <c r="I958" s="185"/>
      <c r="J958" s="185"/>
      <c r="K958" s="185"/>
      <c r="L958" s="185"/>
      <c r="M958" s="185"/>
      <c r="N958" s="185"/>
      <c r="O958" s="185"/>
      <c r="P958" s="185"/>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3">
        <f t="shared" si="21"/>
        <v>0</v>
      </c>
    </row>
    <row r="959" spans="1:47" ht="17">
      <c r="A959" s="257"/>
      <c r="B959" s="259"/>
      <c r="C959" s="251"/>
      <c r="D959" s="251"/>
      <c r="E959" s="251"/>
      <c r="F959" s="181" t="s">
        <v>123</v>
      </c>
      <c r="G959" s="182"/>
      <c r="H959" s="182"/>
      <c r="I959" s="182"/>
      <c r="J959" s="182"/>
      <c r="K959" s="182"/>
      <c r="L959" s="182"/>
      <c r="M959" s="182"/>
      <c r="N959" s="182"/>
      <c r="O959" s="182"/>
      <c r="P959" s="182"/>
      <c r="Q959" s="182"/>
      <c r="R959" s="182"/>
      <c r="S959" s="182"/>
      <c r="T959" s="182"/>
      <c r="U959" s="182"/>
      <c r="V959" s="182"/>
      <c r="W959" s="182"/>
      <c r="X959" s="182"/>
      <c r="Y959" s="182"/>
      <c r="Z959" s="182"/>
      <c r="AA959" s="182"/>
      <c r="AB959" s="182"/>
      <c r="AC959" s="182"/>
      <c r="AD959" s="182"/>
      <c r="AE959" s="182"/>
      <c r="AF959" s="182"/>
      <c r="AG959" s="182"/>
      <c r="AH959" s="182"/>
      <c r="AI959" s="182"/>
      <c r="AJ959" s="182"/>
      <c r="AK959" s="182"/>
      <c r="AL959" s="182"/>
      <c r="AM959" s="182"/>
      <c r="AN959" s="182"/>
      <c r="AO959" s="182"/>
      <c r="AP959" s="182"/>
      <c r="AQ959" s="182"/>
      <c r="AR959" s="182"/>
      <c r="AS959" s="182"/>
      <c r="AT959" s="182"/>
      <c r="AU959" s="183">
        <f t="shared" si="21"/>
        <v>0</v>
      </c>
    </row>
    <row r="960" spans="1:47" ht="17">
      <c r="A960" s="257"/>
      <c r="B960" s="260"/>
      <c r="C960" s="252"/>
      <c r="D960" s="252"/>
      <c r="E960" s="252"/>
      <c r="F960" s="184" t="s">
        <v>124</v>
      </c>
      <c r="G960" s="185"/>
      <c r="H960" s="185"/>
      <c r="I960" s="185"/>
      <c r="J960" s="185"/>
      <c r="K960" s="185"/>
      <c r="L960" s="185"/>
      <c r="M960" s="185"/>
      <c r="N960" s="185"/>
      <c r="O960" s="185"/>
      <c r="P960" s="185"/>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3">
        <f t="shared" si="21"/>
        <v>0</v>
      </c>
    </row>
    <row r="961" spans="1:47" ht="17">
      <c r="A961" s="257"/>
      <c r="B961" s="249" t="str">
        <f>'Operating Cost Categories'!A4</f>
        <v>Rent</v>
      </c>
      <c r="C961" s="250">
        <f>'Operating Cost Summary'!B928</f>
        <v>0</v>
      </c>
      <c r="D961" s="250">
        <f>'Operating Cost Summary'!C928</f>
        <v>0</v>
      </c>
      <c r="E961" s="250">
        <f>'Operating Cost Summary'!D928</f>
        <v>0</v>
      </c>
      <c r="F961" s="181" t="s">
        <v>122</v>
      </c>
      <c r="G961" s="182"/>
      <c r="H961" s="182"/>
      <c r="I961" s="182"/>
      <c r="J961" s="182"/>
      <c r="K961" s="182"/>
      <c r="L961" s="182"/>
      <c r="M961" s="182"/>
      <c r="N961" s="182"/>
      <c r="O961" s="182"/>
      <c r="P961" s="182"/>
      <c r="Q961" s="182"/>
      <c r="R961" s="182"/>
      <c r="S961" s="182"/>
      <c r="T961" s="182"/>
      <c r="U961" s="182"/>
      <c r="V961" s="182"/>
      <c r="W961" s="182"/>
      <c r="X961" s="182"/>
      <c r="Y961" s="182"/>
      <c r="Z961" s="182"/>
      <c r="AA961" s="182"/>
      <c r="AB961" s="182"/>
      <c r="AC961" s="182"/>
      <c r="AD961" s="182"/>
      <c r="AE961" s="182"/>
      <c r="AF961" s="182"/>
      <c r="AG961" s="182"/>
      <c r="AH961" s="182"/>
      <c r="AI961" s="182"/>
      <c r="AJ961" s="182"/>
      <c r="AK961" s="182"/>
      <c r="AL961" s="182"/>
      <c r="AM961" s="182"/>
      <c r="AN961" s="182"/>
      <c r="AO961" s="182"/>
      <c r="AP961" s="182"/>
      <c r="AQ961" s="182"/>
      <c r="AR961" s="182"/>
      <c r="AS961" s="182"/>
      <c r="AT961" s="182"/>
      <c r="AU961" s="183">
        <f t="shared" si="21"/>
        <v>0</v>
      </c>
    </row>
    <row r="962" spans="1:47" ht="17">
      <c r="A962" s="257"/>
      <c r="B962" s="249"/>
      <c r="C962" s="251"/>
      <c r="D962" s="251"/>
      <c r="E962" s="251"/>
      <c r="F962" s="184" t="s">
        <v>123</v>
      </c>
      <c r="G962" s="185"/>
      <c r="H962" s="185"/>
      <c r="I962" s="185"/>
      <c r="J962" s="185"/>
      <c r="K962" s="185"/>
      <c r="L962" s="185"/>
      <c r="M962" s="185"/>
      <c r="N962" s="185"/>
      <c r="O962" s="185"/>
      <c r="P962" s="185"/>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3">
        <f t="shared" si="21"/>
        <v>0</v>
      </c>
    </row>
    <row r="963" spans="1:47" ht="17">
      <c r="A963" s="257"/>
      <c r="B963" s="249"/>
      <c r="C963" s="252"/>
      <c r="D963" s="252"/>
      <c r="E963" s="252"/>
      <c r="F963" s="181" t="s">
        <v>124</v>
      </c>
      <c r="G963" s="182"/>
      <c r="H963" s="182"/>
      <c r="I963" s="182"/>
      <c r="J963" s="182"/>
      <c r="K963" s="182"/>
      <c r="L963" s="182"/>
      <c r="M963" s="182"/>
      <c r="N963" s="182"/>
      <c r="O963" s="182"/>
      <c r="P963" s="182"/>
      <c r="Q963" s="182"/>
      <c r="R963" s="182"/>
      <c r="S963" s="182"/>
      <c r="T963" s="182"/>
      <c r="U963" s="182"/>
      <c r="V963" s="182"/>
      <c r="W963" s="182"/>
      <c r="X963" s="182"/>
      <c r="Y963" s="182"/>
      <c r="Z963" s="182"/>
      <c r="AA963" s="182"/>
      <c r="AB963" s="182"/>
      <c r="AC963" s="182"/>
      <c r="AD963" s="182"/>
      <c r="AE963" s="182"/>
      <c r="AF963" s="182"/>
      <c r="AG963" s="182"/>
      <c r="AH963" s="182"/>
      <c r="AI963" s="182"/>
      <c r="AJ963" s="182"/>
      <c r="AK963" s="182"/>
      <c r="AL963" s="182"/>
      <c r="AM963" s="182"/>
      <c r="AN963" s="182"/>
      <c r="AO963" s="182"/>
      <c r="AP963" s="182"/>
      <c r="AQ963" s="182"/>
      <c r="AR963" s="182"/>
      <c r="AS963" s="182"/>
      <c r="AT963" s="182"/>
      <c r="AU963" s="183">
        <f t="shared" si="21"/>
        <v>0</v>
      </c>
    </row>
    <row r="964" spans="1:47" ht="17">
      <c r="A964" s="257"/>
      <c r="B964" s="249" t="str">
        <f>'Operating Cost Categories'!A5</f>
        <v>Utilities</v>
      </c>
      <c r="C964" s="250">
        <f>'Operating Cost Summary'!B929</f>
        <v>0</v>
      </c>
      <c r="D964" s="250">
        <f>'Operating Cost Summary'!C929</f>
        <v>0</v>
      </c>
      <c r="E964" s="250">
        <f>'Operating Cost Summary'!D929</f>
        <v>0</v>
      </c>
      <c r="F964" s="184" t="s">
        <v>122</v>
      </c>
      <c r="G964" s="185"/>
      <c r="H964" s="185"/>
      <c r="I964" s="185"/>
      <c r="J964" s="185"/>
      <c r="K964" s="185"/>
      <c r="L964" s="185"/>
      <c r="M964" s="185"/>
      <c r="N964" s="185"/>
      <c r="O964" s="185"/>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3">
        <f t="shared" si="21"/>
        <v>0</v>
      </c>
    </row>
    <row r="965" spans="1:47" ht="17">
      <c r="A965" s="257"/>
      <c r="B965" s="249"/>
      <c r="C965" s="251"/>
      <c r="D965" s="251"/>
      <c r="E965" s="251"/>
      <c r="F965" s="181" t="s">
        <v>123</v>
      </c>
      <c r="G965" s="182"/>
      <c r="H965" s="182"/>
      <c r="I965" s="182"/>
      <c r="J965" s="182"/>
      <c r="K965" s="182"/>
      <c r="L965" s="182"/>
      <c r="M965" s="182"/>
      <c r="N965" s="182"/>
      <c r="O965" s="182"/>
      <c r="P965" s="182"/>
      <c r="Q965" s="182"/>
      <c r="R965" s="182"/>
      <c r="S965" s="182"/>
      <c r="T965" s="182"/>
      <c r="U965" s="182"/>
      <c r="V965" s="182"/>
      <c r="W965" s="182"/>
      <c r="X965" s="182"/>
      <c r="Y965" s="182"/>
      <c r="Z965" s="182"/>
      <c r="AA965" s="182"/>
      <c r="AB965" s="182"/>
      <c r="AC965" s="182"/>
      <c r="AD965" s="182"/>
      <c r="AE965" s="182"/>
      <c r="AF965" s="182"/>
      <c r="AG965" s="182"/>
      <c r="AH965" s="182"/>
      <c r="AI965" s="182"/>
      <c r="AJ965" s="182"/>
      <c r="AK965" s="182"/>
      <c r="AL965" s="182"/>
      <c r="AM965" s="182"/>
      <c r="AN965" s="182"/>
      <c r="AO965" s="182"/>
      <c r="AP965" s="182"/>
      <c r="AQ965" s="182"/>
      <c r="AR965" s="182"/>
      <c r="AS965" s="182"/>
      <c r="AT965" s="182"/>
      <c r="AU965" s="183">
        <f t="shared" si="21"/>
        <v>0</v>
      </c>
    </row>
    <row r="966" spans="1:47" ht="17">
      <c r="A966" s="257"/>
      <c r="B966" s="249"/>
      <c r="C966" s="252"/>
      <c r="D966" s="252"/>
      <c r="E966" s="252"/>
      <c r="F966" s="184" t="s">
        <v>124</v>
      </c>
      <c r="G966" s="185"/>
      <c r="H966" s="185"/>
      <c r="I966" s="185"/>
      <c r="J966" s="185"/>
      <c r="K966" s="185"/>
      <c r="L966" s="185"/>
      <c r="M966" s="185"/>
      <c r="N966" s="185"/>
      <c r="O966" s="185"/>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3">
        <f t="shared" si="21"/>
        <v>0</v>
      </c>
    </row>
    <row r="967" spans="1:47" ht="17">
      <c r="A967" s="257"/>
      <c r="B967" s="249" t="str">
        <f>'Operating Cost Categories'!A6</f>
        <v>Internet/Phones</v>
      </c>
      <c r="C967" s="250">
        <f>'Operating Cost Summary'!B930</f>
        <v>0</v>
      </c>
      <c r="D967" s="250">
        <f>'Operating Cost Summary'!C930</f>
        <v>0</v>
      </c>
      <c r="E967" s="250">
        <f>'Operating Cost Summary'!D930</f>
        <v>0</v>
      </c>
      <c r="F967" s="181" t="s">
        <v>122</v>
      </c>
      <c r="G967" s="182"/>
      <c r="H967" s="182"/>
      <c r="I967" s="182"/>
      <c r="J967" s="182"/>
      <c r="K967" s="182"/>
      <c r="L967" s="182"/>
      <c r="M967" s="182"/>
      <c r="N967" s="182"/>
      <c r="O967" s="182"/>
      <c r="P967" s="182"/>
      <c r="Q967" s="182"/>
      <c r="R967" s="182"/>
      <c r="S967" s="182"/>
      <c r="T967" s="182"/>
      <c r="U967" s="182"/>
      <c r="V967" s="182"/>
      <c r="W967" s="182"/>
      <c r="X967" s="182"/>
      <c r="Y967" s="182"/>
      <c r="Z967" s="182"/>
      <c r="AA967" s="182"/>
      <c r="AB967" s="182"/>
      <c r="AC967" s="182"/>
      <c r="AD967" s="182"/>
      <c r="AE967" s="182"/>
      <c r="AF967" s="182"/>
      <c r="AG967" s="182"/>
      <c r="AH967" s="182"/>
      <c r="AI967" s="182"/>
      <c r="AJ967" s="182"/>
      <c r="AK967" s="182"/>
      <c r="AL967" s="182"/>
      <c r="AM967" s="182"/>
      <c r="AN967" s="182"/>
      <c r="AO967" s="182"/>
      <c r="AP967" s="182"/>
      <c r="AQ967" s="182"/>
      <c r="AR967" s="182"/>
      <c r="AS967" s="182"/>
      <c r="AT967" s="182"/>
      <c r="AU967" s="183">
        <f t="shared" si="21"/>
        <v>0</v>
      </c>
    </row>
    <row r="968" spans="1:47" ht="17">
      <c r="A968" s="257"/>
      <c r="B968" s="249"/>
      <c r="C968" s="251"/>
      <c r="D968" s="251"/>
      <c r="E968" s="251"/>
      <c r="F968" s="184" t="s">
        <v>123</v>
      </c>
      <c r="G968" s="185"/>
      <c r="H968" s="185"/>
      <c r="I968" s="185"/>
      <c r="J968" s="185"/>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3">
        <f t="shared" si="21"/>
        <v>0</v>
      </c>
    </row>
    <row r="969" spans="1:47" ht="17">
      <c r="A969" s="257"/>
      <c r="B969" s="249"/>
      <c r="C969" s="252"/>
      <c r="D969" s="252"/>
      <c r="E969" s="252"/>
      <c r="F969" s="181" t="s">
        <v>124</v>
      </c>
      <c r="G969" s="182"/>
      <c r="H969" s="182"/>
      <c r="I969" s="182"/>
      <c r="J969" s="182"/>
      <c r="K969" s="182"/>
      <c r="L969" s="182"/>
      <c r="M969" s="182"/>
      <c r="N969" s="182"/>
      <c r="O969" s="182"/>
      <c r="P969" s="182"/>
      <c r="Q969" s="182"/>
      <c r="R969" s="182"/>
      <c r="S969" s="182"/>
      <c r="T969" s="182"/>
      <c r="U969" s="182"/>
      <c r="V969" s="182"/>
      <c r="W969" s="182"/>
      <c r="X969" s="182"/>
      <c r="Y969" s="182"/>
      <c r="Z969" s="182"/>
      <c r="AA969" s="182"/>
      <c r="AB969" s="182"/>
      <c r="AC969" s="182"/>
      <c r="AD969" s="182"/>
      <c r="AE969" s="182"/>
      <c r="AF969" s="182"/>
      <c r="AG969" s="182"/>
      <c r="AH969" s="182"/>
      <c r="AI969" s="182"/>
      <c r="AJ969" s="182"/>
      <c r="AK969" s="182"/>
      <c r="AL969" s="182"/>
      <c r="AM969" s="182"/>
      <c r="AN969" s="182"/>
      <c r="AO969" s="182"/>
      <c r="AP969" s="182"/>
      <c r="AQ969" s="182"/>
      <c r="AR969" s="182"/>
      <c r="AS969" s="182"/>
      <c r="AT969" s="182"/>
      <c r="AU969" s="183">
        <f t="shared" si="21"/>
        <v>0</v>
      </c>
    </row>
    <row r="970" spans="1:47" ht="17">
      <c r="A970" s="257"/>
      <c r="B970" s="249" t="str">
        <f>'Operating Cost Categories'!A7</f>
        <v>Office Supplies</v>
      </c>
      <c r="C970" s="250">
        <f>'Operating Cost Summary'!B931</f>
        <v>0</v>
      </c>
      <c r="D970" s="250">
        <f>'Operating Cost Summary'!C931</f>
        <v>0</v>
      </c>
      <c r="E970" s="250">
        <f>'Operating Cost Summary'!D931</f>
        <v>0</v>
      </c>
      <c r="F970" s="184" t="s">
        <v>122</v>
      </c>
      <c r="G970" s="185"/>
      <c r="H970" s="185"/>
      <c r="I970" s="185"/>
      <c r="J970" s="185"/>
      <c r="K970" s="185"/>
      <c r="L970" s="185"/>
      <c r="M970" s="185"/>
      <c r="N970" s="185"/>
      <c r="O970" s="185"/>
      <c r="P970" s="185"/>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3">
        <f t="shared" si="21"/>
        <v>0</v>
      </c>
    </row>
    <row r="971" spans="1:47" ht="17">
      <c r="A971" s="257"/>
      <c r="B971" s="249"/>
      <c r="C971" s="251"/>
      <c r="D971" s="251"/>
      <c r="E971" s="251"/>
      <c r="F971" s="181" t="s">
        <v>123</v>
      </c>
      <c r="G971" s="182"/>
      <c r="H971" s="182"/>
      <c r="I971" s="182"/>
      <c r="J971" s="182"/>
      <c r="K971" s="182"/>
      <c r="L971" s="182"/>
      <c r="M971" s="182"/>
      <c r="N971" s="182"/>
      <c r="O971" s="182"/>
      <c r="P971" s="182"/>
      <c r="Q971" s="182"/>
      <c r="R971" s="182"/>
      <c r="S971" s="182"/>
      <c r="T971" s="182"/>
      <c r="U971" s="182"/>
      <c r="V971" s="182"/>
      <c r="W971" s="182"/>
      <c r="X971" s="182"/>
      <c r="Y971" s="182"/>
      <c r="Z971" s="182"/>
      <c r="AA971" s="182"/>
      <c r="AB971" s="182"/>
      <c r="AC971" s="182"/>
      <c r="AD971" s="182"/>
      <c r="AE971" s="182"/>
      <c r="AF971" s="182"/>
      <c r="AG971" s="182"/>
      <c r="AH971" s="182"/>
      <c r="AI971" s="182"/>
      <c r="AJ971" s="182"/>
      <c r="AK971" s="182"/>
      <c r="AL971" s="182"/>
      <c r="AM971" s="182"/>
      <c r="AN971" s="182"/>
      <c r="AO971" s="182"/>
      <c r="AP971" s="182"/>
      <c r="AQ971" s="182"/>
      <c r="AR971" s="182"/>
      <c r="AS971" s="182"/>
      <c r="AT971" s="182"/>
      <c r="AU971" s="183">
        <f t="shared" si="21"/>
        <v>0</v>
      </c>
    </row>
    <row r="972" spans="1:47" ht="17">
      <c r="A972" s="257"/>
      <c r="B972" s="249"/>
      <c r="C972" s="252"/>
      <c r="D972" s="252"/>
      <c r="E972" s="252"/>
      <c r="F972" s="184" t="s">
        <v>124</v>
      </c>
      <c r="G972" s="185"/>
      <c r="H972" s="185"/>
      <c r="I972" s="185"/>
      <c r="J972" s="185"/>
      <c r="K972" s="185"/>
      <c r="L972" s="185"/>
      <c r="M972" s="185"/>
      <c r="N972" s="185"/>
      <c r="O972" s="185"/>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3">
        <f t="shared" si="21"/>
        <v>0</v>
      </c>
    </row>
    <row r="973" spans="1:47" ht="17">
      <c r="A973" s="257"/>
      <c r="B973" s="249" t="str">
        <f>'Operating Cost Categories'!A8</f>
        <v>Transportation</v>
      </c>
      <c r="C973" s="250">
        <f>'Operating Cost Summary'!B932</f>
        <v>0</v>
      </c>
      <c r="D973" s="250">
        <f>'Operating Cost Summary'!C932</f>
        <v>0</v>
      </c>
      <c r="E973" s="250">
        <f>'Operating Cost Summary'!D932</f>
        <v>0</v>
      </c>
      <c r="F973" s="181" t="s">
        <v>122</v>
      </c>
      <c r="G973" s="182"/>
      <c r="H973" s="182"/>
      <c r="I973" s="182"/>
      <c r="J973" s="182"/>
      <c r="K973" s="182"/>
      <c r="L973" s="182"/>
      <c r="M973" s="182"/>
      <c r="N973" s="182"/>
      <c r="O973" s="182"/>
      <c r="P973" s="182"/>
      <c r="Q973" s="182"/>
      <c r="R973" s="182"/>
      <c r="S973" s="182"/>
      <c r="T973" s="182"/>
      <c r="U973" s="182"/>
      <c r="V973" s="182"/>
      <c r="W973" s="182"/>
      <c r="X973" s="182"/>
      <c r="Y973" s="182"/>
      <c r="Z973" s="182"/>
      <c r="AA973" s="182"/>
      <c r="AB973" s="182"/>
      <c r="AC973" s="182"/>
      <c r="AD973" s="182"/>
      <c r="AE973" s="182"/>
      <c r="AF973" s="182"/>
      <c r="AG973" s="182"/>
      <c r="AH973" s="182"/>
      <c r="AI973" s="182"/>
      <c r="AJ973" s="182"/>
      <c r="AK973" s="182"/>
      <c r="AL973" s="182"/>
      <c r="AM973" s="182"/>
      <c r="AN973" s="182"/>
      <c r="AO973" s="182"/>
      <c r="AP973" s="182"/>
      <c r="AQ973" s="182"/>
      <c r="AR973" s="182"/>
      <c r="AS973" s="182"/>
      <c r="AT973" s="182"/>
      <c r="AU973" s="183">
        <f t="shared" si="21"/>
        <v>0</v>
      </c>
    </row>
    <row r="974" spans="1:47" ht="17">
      <c r="A974" s="257"/>
      <c r="B974" s="249"/>
      <c r="C974" s="251"/>
      <c r="D974" s="251"/>
      <c r="E974" s="251"/>
      <c r="F974" s="184" t="s">
        <v>123</v>
      </c>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3">
        <f t="shared" si="21"/>
        <v>0</v>
      </c>
    </row>
    <row r="975" spans="1:47" ht="17">
      <c r="A975" s="257"/>
      <c r="B975" s="249"/>
      <c r="C975" s="252"/>
      <c r="D975" s="252"/>
      <c r="E975" s="252"/>
      <c r="F975" s="181" t="s">
        <v>124</v>
      </c>
      <c r="G975" s="182"/>
      <c r="H975" s="182"/>
      <c r="I975" s="182"/>
      <c r="J975" s="182"/>
      <c r="K975" s="182"/>
      <c r="L975" s="182"/>
      <c r="M975" s="182"/>
      <c r="N975" s="182"/>
      <c r="O975" s="182"/>
      <c r="P975" s="182"/>
      <c r="Q975" s="182"/>
      <c r="R975" s="182"/>
      <c r="S975" s="182"/>
      <c r="T975" s="182"/>
      <c r="U975" s="182"/>
      <c r="V975" s="182"/>
      <c r="W975" s="182"/>
      <c r="X975" s="182"/>
      <c r="Y975" s="182"/>
      <c r="Z975" s="182"/>
      <c r="AA975" s="182"/>
      <c r="AB975" s="182"/>
      <c r="AC975" s="182"/>
      <c r="AD975" s="182"/>
      <c r="AE975" s="182"/>
      <c r="AF975" s="182"/>
      <c r="AG975" s="182"/>
      <c r="AH975" s="182"/>
      <c r="AI975" s="182"/>
      <c r="AJ975" s="182"/>
      <c r="AK975" s="182"/>
      <c r="AL975" s="182"/>
      <c r="AM975" s="182"/>
      <c r="AN975" s="182"/>
      <c r="AO975" s="182"/>
      <c r="AP975" s="182"/>
      <c r="AQ975" s="182"/>
      <c r="AR975" s="182"/>
      <c r="AS975" s="182"/>
      <c r="AT975" s="182"/>
      <c r="AU975" s="183">
        <f t="shared" si="21"/>
        <v>0</v>
      </c>
    </row>
    <row r="976" spans="1:47" ht="17">
      <c r="A976" s="257"/>
      <c r="B976" s="249" t="str">
        <f>'Operating Cost Categories'!A9</f>
        <v>Consultants/Contracts</v>
      </c>
      <c r="C976" s="250">
        <f>'Operating Cost Summary'!B933</f>
        <v>0</v>
      </c>
      <c r="D976" s="250">
        <f>'Operating Cost Summary'!C933</f>
        <v>0</v>
      </c>
      <c r="E976" s="250">
        <f>'Operating Cost Summary'!D933</f>
        <v>0</v>
      </c>
      <c r="F976" s="184" t="s">
        <v>122</v>
      </c>
      <c r="G976" s="185"/>
      <c r="H976" s="185"/>
      <c r="I976" s="185"/>
      <c r="J976" s="185"/>
      <c r="K976" s="185"/>
      <c r="L976" s="185"/>
      <c r="M976" s="185"/>
      <c r="N976" s="185"/>
      <c r="O976" s="185"/>
      <c r="P976" s="185"/>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3">
        <f t="shared" si="21"/>
        <v>0</v>
      </c>
    </row>
    <row r="977" spans="1:47" ht="17">
      <c r="A977" s="257"/>
      <c r="B977" s="249"/>
      <c r="C977" s="251"/>
      <c r="D977" s="251"/>
      <c r="E977" s="251"/>
      <c r="F977" s="181" t="s">
        <v>123</v>
      </c>
      <c r="G977" s="182"/>
      <c r="H977" s="182"/>
      <c r="I977" s="182"/>
      <c r="J977" s="182"/>
      <c r="K977" s="182"/>
      <c r="L977" s="182"/>
      <c r="M977" s="182"/>
      <c r="N977" s="182"/>
      <c r="O977" s="182"/>
      <c r="P977" s="182"/>
      <c r="Q977" s="182"/>
      <c r="R977" s="182"/>
      <c r="S977" s="182"/>
      <c r="T977" s="182"/>
      <c r="U977" s="182"/>
      <c r="V977" s="182"/>
      <c r="W977" s="182"/>
      <c r="X977" s="182"/>
      <c r="Y977" s="182"/>
      <c r="Z977" s="182"/>
      <c r="AA977" s="182"/>
      <c r="AB977" s="182"/>
      <c r="AC977" s="182"/>
      <c r="AD977" s="182"/>
      <c r="AE977" s="182"/>
      <c r="AF977" s="182"/>
      <c r="AG977" s="182"/>
      <c r="AH977" s="182"/>
      <c r="AI977" s="182"/>
      <c r="AJ977" s="182"/>
      <c r="AK977" s="182"/>
      <c r="AL977" s="182"/>
      <c r="AM977" s="182"/>
      <c r="AN977" s="182"/>
      <c r="AO977" s="182"/>
      <c r="AP977" s="182"/>
      <c r="AQ977" s="182"/>
      <c r="AR977" s="182"/>
      <c r="AS977" s="182"/>
      <c r="AT977" s="182"/>
      <c r="AU977" s="183">
        <f t="shared" si="21"/>
        <v>0</v>
      </c>
    </row>
    <row r="978" spans="1:47" ht="17">
      <c r="A978" s="257"/>
      <c r="B978" s="249"/>
      <c r="C978" s="252"/>
      <c r="D978" s="252"/>
      <c r="E978" s="252"/>
      <c r="F978" s="184" t="s">
        <v>124</v>
      </c>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3">
        <f t="shared" si="21"/>
        <v>0</v>
      </c>
    </row>
    <row r="979" spans="1:47" ht="17">
      <c r="A979" s="257"/>
      <c r="B979" s="249" t="str">
        <f>'Operating Cost Categories'!A10</f>
        <v>A</v>
      </c>
      <c r="C979" s="250">
        <f>'Operating Cost Summary'!B934</f>
        <v>0</v>
      </c>
      <c r="D979" s="250">
        <f>'Operating Cost Summary'!C934</f>
        <v>0</v>
      </c>
      <c r="E979" s="250">
        <f>'Operating Cost Summary'!D934</f>
        <v>0</v>
      </c>
      <c r="F979" s="181" t="s">
        <v>122</v>
      </c>
      <c r="G979" s="182"/>
      <c r="H979" s="182"/>
      <c r="I979" s="182"/>
      <c r="J979" s="182"/>
      <c r="K979" s="182"/>
      <c r="L979" s="182"/>
      <c r="M979" s="182"/>
      <c r="N979" s="182"/>
      <c r="O979" s="182"/>
      <c r="P979" s="182"/>
      <c r="Q979" s="182"/>
      <c r="R979" s="182"/>
      <c r="S979" s="182"/>
      <c r="T979" s="182"/>
      <c r="U979" s="182"/>
      <c r="V979" s="182"/>
      <c r="W979" s="182"/>
      <c r="X979" s="182"/>
      <c r="Y979" s="182"/>
      <c r="Z979" s="182"/>
      <c r="AA979" s="182"/>
      <c r="AB979" s="182"/>
      <c r="AC979" s="182"/>
      <c r="AD979" s="182"/>
      <c r="AE979" s="182"/>
      <c r="AF979" s="182"/>
      <c r="AG979" s="182"/>
      <c r="AH979" s="182"/>
      <c r="AI979" s="182"/>
      <c r="AJ979" s="182"/>
      <c r="AK979" s="182"/>
      <c r="AL979" s="182"/>
      <c r="AM979" s="182"/>
      <c r="AN979" s="182"/>
      <c r="AO979" s="182"/>
      <c r="AP979" s="182"/>
      <c r="AQ979" s="182"/>
      <c r="AR979" s="182"/>
      <c r="AS979" s="182"/>
      <c r="AT979" s="182"/>
      <c r="AU979" s="183">
        <f t="shared" si="21"/>
        <v>0</v>
      </c>
    </row>
    <row r="980" spans="1:47" ht="17">
      <c r="A980" s="257"/>
      <c r="B980" s="249"/>
      <c r="C980" s="251"/>
      <c r="D980" s="251"/>
      <c r="E980" s="251"/>
      <c r="F980" s="184" t="s">
        <v>123</v>
      </c>
      <c r="G980" s="185"/>
      <c r="H980" s="185"/>
      <c r="I980" s="185"/>
      <c r="J980" s="185"/>
      <c r="K980" s="185"/>
      <c r="L980" s="185"/>
      <c r="M980" s="185"/>
      <c r="N980" s="185"/>
      <c r="O980" s="185"/>
      <c r="P980" s="185"/>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3">
        <f t="shared" si="21"/>
        <v>0</v>
      </c>
    </row>
    <row r="981" spans="1:47" ht="17">
      <c r="A981" s="257"/>
      <c r="B981" s="249"/>
      <c r="C981" s="252"/>
      <c r="D981" s="252"/>
      <c r="E981" s="252"/>
      <c r="F981" s="181" t="s">
        <v>124</v>
      </c>
      <c r="G981" s="182"/>
      <c r="H981" s="182"/>
      <c r="I981" s="182"/>
      <c r="J981" s="182"/>
      <c r="K981" s="182"/>
      <c r="L981" s="182"/>
      <c r="M981" s="182"/>
      <c r="N981" s="182"/>
      <c r="O981" s="182"/>
      <c r="P981" s="182"/>
      <c r="Q981" s="182"/>
      <c r="R981" s="182"/>
      <c r="S981" s="182"/>
      <c r="T981" s="182"/>
      <c r="U981" s="182"/>
      <c r="V981" s="182"/>
      <c r="W981" s="182"/>
      <c r="X981" s="182"/>
      <c r="Y981" s="182"/>
      <c r="Z981" s="182"/>
      <c r="AA981" s="182"/>
      <c r="AB981" s="182"/>
      <c r="AC981" s="182"/>
      <c r="AD981" s="182"/>
      <c r="AE981" s="182"/>
      <c r="AF981" s="182"/>
      <c r="AG981" s="182"/>
      <c r="AH981" s="182"/>
      <c r="AI981" s="182"/>
      <c r="AJ981" s="182"/>
      <c r="AK981" s="182"/>
      <c r="AL981" s="182"/>
      <c r="AM981" s="182"/>
      <c r="AN981" s="182"/>
      <c r="AO981" s="182"/>
      <c r="AP981" s="182"/>
      <c r="AQ981" s="182"/>
      <c r="AR981" s="182"/>
      <c r="AS981" s="182"/>
      <c r="AT981" s="182"/>
      <c r="AU981" s="183">
        <f t="shared" si="21"/>
        <v>0</v>
      </c>
    </row>
    <row r="982" spans="1:47" ht="17">
      <c r="A982" s="257"/>
      <c r="B982" s="249" t="str">
        <f>'Operating Cost Categories'!A11</f>
        <v>B</v>
      </c>
      <c r="C982" s="250">
        <f>'Operating Cost Summary'!B935</f>
        <v>0</v>
      </c>
      <c r="D982" s="250">
        <f>'Operating Cost Summary'!C935</f>
        <v>0</v>
      </c>
      <c r="E982" s="250">
        <f>'Operating Cost Summary'!D935</f>
        <v>0</v>
      </c>
      <c r="F982" s="184" t="s">
        <v>122</v>
      </c>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3">
        <f t="shared" si="21"/>
        <v>0</v>
      </c>
    </row>
    <row r="983" spans="1:47" ht="17">
      <c r="A983" s="257"/>
      <c r="B983" s="249"/>
      <c r="C983" s="251"/>
      <c r="D983" s="251"/>
      <c r="E983" s="251"/>
      <c r="F983" s="181" t="s">
        <v>123</v>
      </c>
      <c r="G983" s="182"/>
      <c r="H983" s="182"/>
      <c r="I983" s="182"/>
      <c r="J983" s="182"/>
      <c r="K983" s="182"/>
      <c r="L983" s="182"/>
      <c r="M983" s="182"/>
      <c r="N983" s="182"/>
      <c r="O983" s="182"/>
      <c r="P983" s="182"/>
      <c r="Q983" s="182"/>
      <c r="R983" s="182"/>
      <c r="S983" s="182"/>
      <c r="T983" s="182"/>
      <c r="U983" s="182"/>
      <c r="V983" s="182"/>
      <c r="W983" s="182"/>
      <c r="X983" s="182"/>
      <c r="Y983" s="182"/>
      <c r="Z983" s="182"/>
      <c r="AA983" s="182"/>
      <c r="AB983" s="182"/>
      <c r="AC983" s="182"/>
      <c r="AD983" s="182"/>
      <c r="AE983" s="182"/>
      <c r="AF983" s="182"/>
      <c r="AG983" s="182"/>
      <c r="AH983" s="182"/>
      <c r="AI983" s="182"/>
      <c r="AJ983" s="182"/>
      <c r="AK983" s="182"/>
      <c r="AL983" s="182"/>
      <c r="AM983" s="182"/>
      <c r="AN983" s="182"/>
      <c r="AO983" s="182"/>
      <c r="AP983" s="182"/>
      <c r="AQ983" s="182"/>
      <c r="AR983" s="182"/>
      <c r="AS983" s="182"/>
      <c r="AT983" s="182"/>
      <c r="AU983" s="183">
        <f t="shared" si="21"/>
        <v>0</v>
      </c>
    </row>
    <row r="984" spans="1:47" ht="17">
      <c r="A984" s="257"/>
      <c r="B984" s="249"/>
      <c r="C984" s="252"/>
      <c r="D984" s="252"/>
      <c r="E984" s="252"/>
      <c r="F984" s="184" t="s">
        <v>124</v>
      </c>
      <c r="G984" s="185"/>
      <c r="H984" s="185"/>
      <c r="I984" s="185"/>
      <c r="J984" s="185"/>
      <c r="K984" s="185"/>
      <c r="L984" s="185"/>
      <c r="M984" s="185"/>
      <c r="N984" s="185"/>
      <c r="O984" s="185"/>
      <c r="P984" s="185"/>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3">
        <f t="shared" si="21"/>
        <v>0</v>
      </c>
    </row>
    <row r="985" spans="1:47" ht="17">
      <c r="A985" s="257"/>
      <c r="B985" s="249" t="str">
        <f>'Operating Cost Categories'!A12</f>
        <v>C</v>
      </c>
      <c r="C985" s="250">
        <f>'Operating Cost Summary'!B936</f>
        <v>0</v>
      </c>
      <c r="D985" s="250">
        <f>'Operating Cost Summary'!C936</f>
        <v>0</v>
      </c>
      <c r="E985" s="250">
        <f>'Operating Cost Summary'!D936</f>
        <v>0</v>
      </c>
      <c r="F985" s="181" t="s">
        <v>122</v>
      </c>
      <c r="G985" s="182"/>
      <c r="H985" s="182"/>
      <c r="I985" s="182"/>
      <c r="J985" s="182"/>
      <c r="K985" s="182"/>
      <c r="L985" s="182"/>
      <c r="M985" s="182"/>
      <c r="N985" s="182"/>
      <c r="O985" s="182"/>
      <c r="P985" s="182"/>
      <c r="Q985" s="182"/>
      <c r="R985" s="182"/>
      <c r="S985" s="182"/>
      <c r="T985" s="182"/>
      <c r="U985" s="182"/>
      <c r="V985" s="182"/>
      <c r="W985" s="182"/>
      <c r="X985" s="182"/>
      <c r="Y985" s="182"/>
      <c r="Z985" s="182"/>
      <c r="AA985" s="182"/>
      <c r="AB985" s="182"/>
      <c r="AC985" s="182"/>
      <c r="AD985" s="182"/>
      <c r="AE985" s="182"/>
      <c r="AF985" s="182"/>
      <c r="AG985" s="182"/>
      <c r="AH985" s="182"/>
      <c r="AI985" s="182"/>
      <c r="AJ985" s="182"/>
      <c r="AK985" s="182"/>
      <c r="AL985" s="182"/>
      <c r="AM985" s="182"/>
      <c r="AN985" s="182"/>
      <c r="AO985" s="182"/>
      <c r="AP985" s="182"/>
      <c r="AQ985" s="182"/>
      <c r="AR985" s="182"/>
      <c r="AS985" s="182"/>
      <c r="AT985" s="182"/>
      <c r="AU985" s="183">
        <f t="shared" si="21"/>
        <v>0</v>
      </c>
    </row>
    <row r="986" spans="1:47" ht="17">
      <c r="A986" s="257"/>
      <c r="B986" s="249"/>
      <c r="C986" s="251"/>
      <c r="D986" s="251"/>
      <c r="E986" s="251"/>
      <c r="F986" s="184" t="s">
        <v>123</v>
      </c>
      <c r="G986" s="185"/>
      <c r="H986" s="185"/>
      <c r="I986" s="185"/>
      <c r="J986" s="185"/>
      <c r="K986" s="185"/>
      <c r="L986" s="185"/>
      <c r="M986" s="185"/>
      <c r="N986" s="185"/>
      <c r="O986" s="185"/>
      <c r="P986" s="185"/>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3">
        <f t="shared" si="21"/>
        <v>0</v>
      </c>
    </row>
    <row r="987" spans="1:47" ht="17">
      <c r="A987" s="257"/>
      <c r="B987" s="249"/>
      <c r="C987" s="252"/>
      <c r="D987" s="252"/>
      <c r="E987" s="252"/>
      <c r="F987" s="181" t="s">
        <v>124</v>
      </c>
      <c r="G987" s="182"/>
      <c r="H987" s="182"/>
      <c r="I987" s="182"/>
      <c r="J987" s="182"/>
      <c r="K987" s="182"/>
      <c r="L987" s="182"/>
      <c r="M987" s="182"/>
      <c r="N987" s="182"/>
      <c r="O987" s="182"/>
      <c r="P987" s="182"/>
      <c r="Q987" s="182"/>
      <c r="R987" s="182"/>
      <c r="S987" s="182"/>
      <c r="T987" s="182"/>
      <c r="U987" s="182"/>
      <c r="V987" s="182"/>
      <c r="W987" s="182"/>
      <c r="X987" s="182"/>
      <c r="Y987" s="182"/>
      <c r="Z987" s="182"/>
      <c r="AA987" s="182"/>
      <c r="AB987" s="182"/>
      <c r="AC987" s="182"/>
      <c r="AD987" s="182"/>
      <c r="AE987" s="182"/>
      <c r="AF987" s="182"/>
      <c r="AG987" s="182"/>
      <c r="AH987" s="182"/>
      <c r="AI987" s="182"/>
      <c r="AJ987" s="182"/>
      <c r="AK987" s="182"/>
      <c r="AL987" s="182"/>
      <c r="AM987" s="182"/>
      <c r="AN987" s="182"/>
      <c r="AO987" s="182"/>
      <c r="AP987" s="182"/>
      <c r="AQ987" s="182"/>
      <c r="AR987" s="182"/>
      <c r="AS987" s="182"/>
      <c r="AT987" s="182"/>
      <c r="AU987" s="183">
        <f t="shared" si="21"/>
        <v>0</v>
      </c>
    </row>
    <row r="988" spans="1:47" ht="17">
      <c r="A988" s="257"/>
      <c r="B988" s="249" t="str">
        <f>'Operating Cost Categories'!A13</f>
        <v>D</v>
      </c>
      <c r="C988" s="250">
        <f>'Operating Cost Summary'!B937</f>
        <v>0</v>
      </c>
      <c r="D988" s="250">
        <f>'Operating Cost Summary'!C937</f>
        <v>0</v>
      </c>
      <c r="E988" s="250">
        <f>'Operating Cost Summary'!D937</f>
        <v>0</v>
      </c>
      <c r="F988" s="184" t="s">
        <v>122</v>
      </c>
      <c r="G988" s="185"/>
      <c r="H988" s="185"/>
      <c r="I988" s="185"/>
      <c r="J988" s="185"/>
      <c r="K988" s="185"/>
      <c r="L988" s="185"/>
      <c r="M988" s="185"/>
      <c r="N988" s="185"/>
      <c r="O988" s="185"/>
      <c r="P988" s="185"/>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3">
        <f t="shared" si="21"/>
        <v>0</v>
      </c>
    </row>
    <row r="989" spans="1:47" ht="17">
      <c r="A989" s="257"/>
      <c r="B989" s="249"/>
      <c r="C989" s="251"/>
      <c r="D989" s="251"/>
      <c r="E989" s="251"/>
      <c r="F989" s="181" t="s">
        <v>123</v>
      </c>
      <c r="G989" s="182"/>
      <c r="H989" s="182"/>
      <c r="I989" s="182"/>
      <c r="J989" s="182"/>
      <c r="K989" s="182"/>
      <c r="L989" s="182"/>
      <c r="M989" s="182"/>
      <c r="N989" s="182"/>
      <c r="O989" s="182"/>
      <c r="P989" s="182"/>
      <c r="Q989" s="182"/>
      <c r="R989" s="182"/>
      <c r="S989" s="182"/>
      <c r="T989" s="182"/>
      <c r="U989" s="182"/>
      <c r="V989" s="182"/>
      <c r="W989" s="182"/>
      <c r="X989" s="182"/>
      <c r="Y989" s="182"/>
      <c r="Z989" s="182"/>
      <c r="AA989" s="182"/>
      <c r="AB989" s="182"/>
      <c r="AC989" s="182"/>
      <c r="AD989" s="182"/>
      <c r="AE989" s="182"/>
      <c r="AF989" s="182"/>
      <c r="AG989" s="182"/>
      <c r="AH989" s="182"/>
      <c r="AI989" s="182"/>
      <c r="AJ989" s="182"/>
      <c r="AK989" s="182"/>
      <c r="AL989" s="182"/>
      <c r="AM989" s="182"/>
      <c r="AN989" s="182"/>
      <c r="AO989" s="182"/>
      <c r="AP989" s="182"/>
      <c r="AQ989" s="182"/>
      <c r="AR989" s="182"/>
      <c r="AS989" s="182"/>
      <c r="AT989" s="182"/>
      <c r="AU989" s="183">
        <f t="shared" si="21"/>
        <v>0</v>
      </c>
    </row>
    <row r="990" spans="1:47" ht="17">
      <c r="A990" s="257"/>
      <c r="B990" s="249"/>
      <c r="C990" s="252"/>
      <c r="D990" s="252"/>
      <c r="E990" s="252"/>
      <c r="F990" s="184" t="s">
        <v>124</v>
      </c>
      <c r="G990" s="185"/>
      <c r="H990" s="185"/>
      <c r="I990" s="185"/>
      <c r="J990" s="185"/>
      <c r="K990" s="185"/>
      <c r="L990" s="185"/>
      <c r="M990" s="185"/>
      <c r="N990" s="185"/>
      <c r="O990" s="185"/>
      <c r="P990" s="185"/>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3">
        <f t="shared" si="21"/>
        <v>0</v>
      </c>
    </row>
    <row r="991" spans="1:47" ht="17">
      <c r="A991" s="257"/>
      <c r="B991" s="249" t="str">
        <f>'Operating Cost Categories'!A14</f>
        <v>E</v>
      </c>
      <c r="C991" s="250">
        <f>'Operating Cost Summary'!B938</f>
        <v>0</v>
      </c>
      <c r="D991" s="250">
        <f>'Operating Cost Summary'!C938</f>
        <v>0</v>
      </c>
      <c r="E991" s="250">
        <f>'Operating Cost Summary'!D938</f>
        <v>0</v>
      </c>
      <c r="F991" s="181" t="s">
        <v>122</v>
      </c>
      <c r="G991" s="182"/>
      <c r="H991" s="182"/>
      <c r="I991" s="182"/>
      <c r="J991" s="182"/>
      <c r="K991" s="182"/>
      <c r="L991" s="182"/>
      <c r="M991" s="182"/>
      <c r="N991" s="182"/>
      <c r="O991" s="182"/>
      <c r="P991" s="182"/>
      <c r="Q991" s="182"/>
      <c r="R991" s="182"/>
      <c r="S991" s="182"/>
      <c r="T991" s="182"/>
      <c r="U991" s="182"/>
      <c r="V991" s="182"/>
      <c r="W991" s="182"/>
      <c r="X991" s="182"/>
      <c r="Y991" s="182"/>
      <c r="Z991" s="182"/>
      <c r="AA991" s="182"/>
      <c r="AB991" s="182"/>
      <c r="AC991" s="182"/>
      <c r="AD991" s="182"/>
      <c r="AE991" s="182"/>
      <c r="AF991" s="182"/>
      <c r="AG991" s="182"/>
      <c r="AH991" s="182"/>
      <c r="AI991" s="182"/>
      <c r="AJ991" s="182"/>
      <c r="AK991" s="182"/>
      <c r="AL991" s="182"/>
      <c r="AM991" s="182"/>
      <c r="AN991" s="182"/>
      <c r="AO991" s="182"/>
      <c r="AP991" s="182"/>
      <c r="AQ991" s="182"/>
      <c r="AR991" s="182"/>
      <c r="AS991" s="182"/>
      <c r="AT991" s="182"/>
      <c r="AU991" s="183">
        <f t="shared" si="21"/>
        <v>0</v>
      </c>
    </row>
    <row r="992" spans="1:47" ht="17">
      <c r="A992" s="257"/>
      <c r="B992" s="249"/>
      <c r="C992" s="251"/>
      <c r="D992" s="251"/>
      <c r="E992" s="251"/>
      <c r="F992" s="184" t="s">
        <v>123</v>
      </c>
      <c r="G992" s="186"/>
      <c r="H992" s="186"/>
      <c r="I992" s="186"/>
      <c r="J992" s="186"/>
      <c r="K992" s="186"/>
      <c r="L992" s="186"/>
      <c r="M992" s="186"/>
      <c r="N992" s="186"/>
      <c r="O992" s="186"/>
      <c r="P992" s="186"/>
      <c r="Q992" s="186"/>
      <c r="R992" s="186"/>
      <c r="S992" s="186"/>
      <c r="T992" s="186"/>
      <c r="U992" s="186"/>
      <c r="V992" s="186"/>
      <c r="W992" s="186"/>
      <c r="X992" s="186"/>
      <c r="Y992" s="186"/>
      <c r="Z992" s="186"/>
      <c r="AA992" s="186"/>
      <c r="AB992" s="186"/>
      <c r="AC992" s="186"/>
      <c r="AD992" s="186"/>
      <c r="AE992" s="186"/>
      <c r="AF992" s="186"/>
      <c r="AG992" s="186"/>
      <c r="AH992" s="186"/>
      <c r="AI992" s="186"/>
      <c r="AJ992" s="186"/>
      <c r="AK992" s="186"/>
      <c r="AL992" s="186"/>
      <c r="AM992" s="186"/>
      <c r="AN992" s="186"/>
      <c r="AO992" s="186"/>
      <c r="AP992" s="186"/>
      <c r="AQ992" s="186"/>
      <c r="AR992" s="186"/>
      <c r="AS992" s="186"/>
      <c r="AT992" s="186"/>
      <c r="AU992" s="183">
        <f t="shared" si="21"/>
        <v>0</v>
      </c>
    </row>
    <row r="993" spans="1:47" ht="17">
      <c r="A993" s="257"/>
      <c r="B993" s="249"/>
      <c r="C993" s="252"/>
      <c r="D993" s="252"/>
      <c r="E993" s="252"/>
      <c r="F993" s="181" t="s">
        <v>124</v>
      </c>
      <c r="G993" s="187"/>
      <c r="H993" s="187"/>
      <c r="I993" s="187"/>
      <c r="J993" s="187"/>
      <c r="K993" s="187"/>
      <c r="L993" s="187"/>
      <c r="M993" s="187"/>
      <c r="N993" s="187"/>
      <c r="O993" s="187"/>
      <c r="P993" s="187"/>
      <c r="Q993" s="187"/>
      <c r="R993" s="187"/>
      <c r="S993" s="187"/>
      <c r="T993" s="187"/>
      <c r="U993" s="187"/>
      <c r="V993" s="187"/>
      <c r="W993" s="187"/>
      <c r="X993" s="187"/>
      <c r="Y993" s="187"/>
      <c r="Z993" s="187"/>
      <c r="AA993" s="187"/>
      <c r="AB993" s="187"/>
      <c r="AC993" s="187"/>
      <c r="AD993" s="187"/>
      <c r="AE993" s="187"/>
      <c r="AF993" s="187"/>
      <c r="AG993" s="187"/>
      <c r="AH993" s="187"/>
      <c r="AI993" s="187"/>
      <c r="AJ993" s="187"/>
      <c r="AK993" s="187"/>
      <c r="AL993" s="187"/>
      <c r="AM993" s="187"/>
      <c r="AN993" s="187"/>
      <c r="AO993" s="187"/>
      <c r="AP993" s="187"/>
      <c r="AQ993" s="187"/>
      <c r="AR993" s="187"/>
      <c r="AS993" s="187"/>
      <c r="AT993" s="187"/>
      <c r="AU993" s="183">
        <f t="shared" si="21"/>
        <v>0</v>
      </c>
    </row>
    <row r="995" spans="1:47" ht="19">
      <c r="A995" s="261" t="s">
        <v>132</v>
      </c>
      <c r="B995" s="263" t="s">
        <v>120</v>
      </c>
      <c r="C995" s="264" t="s">
        <v>27</v>
      </c>
      <c r="D995" s="264" t="s">
        <v>28</v>
      </c>
      <c r="E995" s="264" t="s">
        <v>29</v>
      </c>
      <c r="F995" s="253" t="s">
        <v>26</v>
      </c>
      <c r="G995" s="254" t="s">
        <v>2</v>
      </c>
      <c r="H995" s="255"/>
      <c r="I995" s="255"/>
      <c r="J995" s="255"/>
      <c r="K995" s="255"/>
      <c r="L995" s="255"/>
      <c r="M995" s="255"/>
      <c r="N995" s="255"/>
      <c r="O995" s="255"/>
      <c r="P995" s="255"/>
      <c r="Q995" s="255"/>
      <c r="R995" s="255"/>
      <c r="S995" s="255"/>
      <c r="T995" s="255"/>
      <c r="U995" s="255"/>
      <c r="V995" s="255"/>
      <c r="W995" s="255"/>
      <c r="X995" s="255"/>
      <c r="Y995" s="255"/>
      <c r="Z995" s="255"/>
      <c r="AA995" s="255"/>
      <c r="AB995" s="255"/>
      <c r="AC995" s="255"/>
      <c r="AD995" s="255"/>
      <c r="AE995" s="255"/>
      <c r="AF995" s="255"/>
      <c r="AG995" s="255"/>
      <c r="AH995" s="255"/>
      <c r="AI995" s="255"/>
      <c r="AJ995" s="255"/>
      <c r="AK995" s="255"/>
      <c r="AL995" s="255"/>
      <c r="AM995" s="255"/>
      <c r="AN995" s="255"/>
      <c r="AO995" s="255"/>
      <c r="AP995" s="255"/>
      <c r="AQ995" s="255"/>
      <c r="AR995" s="255"/>
      <c r="AS995" s="255"/>
      <c r="AT995" s="255"/>
      <c r="AU995" s="256" t="s">
        <v>0</v>
      </c>
    </row>
    <row r="996" spans="1:47" ht="18">
      <c r="A996" s="262"/>
      <c r="B996" s="263"/>
      <c r="C996" s="265"/>
      <c r="D996" s="265"/>
      <c r="E996" s="265"/>
      <c r="F996" s="253"/>
      <c r="G996" s="180" t="str">
        <f>'Initiative Basics'!C3</f>
        <v>A</v>
      </c>
      <c r="H996" s="180" t="str">
        <f>'Initiative Basics'!C4</f>
        <v>B</v>
      </c>
      <c r="I996" s="180" t="str">
        <f>'Initiative Basics'!C5</f>
        <v>C</v>
      </c>
      <c r="J996" s="180" t="str">
        <f>'Initiative Basics'!C6</f>
        <v>D</v>
      </c>
      <c r="K996" s="180" t="str">
        <f>'Initiative Basics'!C7</f>
        <v>E</v>
      </c>
      <c r="L996" s="180" t="str">
        <f>'Initiative Basics'!C8</f>
        <v>F</v>
      </c>
      <c r="M996" s="180" t="str">
        <f>'Initiative Basics'!C9</f>
        <v>G</v>
      </c>
      <c r="N996" s="180" t="str">
        <f>'Initiative Basics'!C10</f>
        <v>H</v>
      </c>
      <c r="O996" s="180" t="str">
        <f>'Initiative Basics'!C11</f>
        <v>I</v>
      </c>
      <c r="P996" s="180" t="str">
        <f>'Initiative Basics'!C12</f>
        <v>J</v>
      </c>
      <c r="Q996" s="180" t="str">
        <f>'Initiative Basics'!C13</f>
        <v>K</v>
      </c>
      <c r="R996" s="180" t="str">
        <f>'Initiative Basics'!C14</f>
        <v>L</v>
      </c>
      <c r="S996" s="180" t="str">
        <f>'Initiative Basics'!C15</f>
        <v>M</v>
      </c>
      <c r="T996" s="180" t="str">
        <f>'Initiative Basics'!C16</f>
        <v>N</v>
      </c>
      <c r="U996" s="180" t="str">
        <f>'Initiative Basics'!C17</f>
        <v>O</v>
      </c>
      <c r="V996" s="180" t="str">
        <f>'Initiative Basics'!C18</f>
        <v>P</v>
      </c>
      <c r="W996" s="180" t="str">
        <f>'Initiative Basics'!C19</f>
        <v>Q</v>
      </c>
      <c r="X996" s="180" t="str">
        <f>'Initiative Basics'!C20</f>
        <v>R</v>
      </c>
      <c r="Y996" s="180" t="str">
        <f>'Initiative Basics'!C21</f>
        <v>S</v>
      </c>
      <c r="Z996" s="180" t="str">
        <f>'Initiative Basics'!C22</f>
        <v>T</v>
      </c>
      <c r="AA996" s="180" t="str">
        <f>'Initiative Basics'!C23</f>
        <v>U</v>
      </c>
      <c r="AB996" s="180" t="str">
        <f>'Initiative Basics'!C24</f>
        <v>V</v>
      </c>
      <c r="AC996" s="180" t="str">
        <f>'Initiative Basics'!C25</f>
        <v>W</v>
      </c>
      <c r="AD996" s="180" t="str">
        <f>'Initiative Basics'!C26</f>
        <v>X</v>
      </c>
      <c r="AE996" s="180" t="str">
        <f>'Initiative Basics'!C27</f>
        <v>Y</v>
      </c>
      <c r="AF996" s="180" t="str">
        <f>'Initiative Basics'!C28</f>
        <v>Z</v>
      </c>
      <c r="AG996" s="180">
        <f>'Initiative Basics'!C29</f>
        <v>0</v>
      </c>
      <c r="AH996" s="180">
        <f>'Initiative Basics'!C30</f>
        <v>0</v>
      </c>
      <c r="AI996" s="180">
        <f>'Initiative Basics'!C31</f>
        <v>0</v>
      </c>
      <c r="AJ996" s="180">
        <f>'Initiative Basics'!C32</f>
        <v>0</v>
      </c>
      <c r="AK996" s="180">
        <f>'Initiative Basics'!C33</f>
        <v>0</v>
      </c>
      <c r="AL996" s="180">
        <f>'Initiative Basics'!C34</f>
        <v>0</v>
      </c>
      <c r="AM996" s="180">
        <f>'Initiative Basics'!C35</f>
        <v>0</v>
      </c>
      <c r="AN996" s="180">
        <f>'Initiative Basics'!C36</f>
        <v>0</v>
      </c>
      <c r="AO996" s="180">
        <f>'Initiative Basics'!C37</f>
        <v>0</v>
      </c>
      <c r="AP996" s="180">
        <f>'Initiative Basics'!C38</f>
        <v>0</v>
      </c>
      <c r="AQ996" s="180">
        <f>'Initiative Basics'!C39</f>
        <v>0</v>
      </c>
      <c r="AR996" s="180">
        <f>'Initiative Basics'!C40</f>
        <v>0</v>
      </c>
      <c r="AS996" s="180">
        <f>'Initiative Basics'!C41</f>
        <v>0</v>
      </c>
      <c r="AT996" s="180">
        <f>'Initiative Basics'!C42</f>
        <v>0</v>
      </c>
      <c r="AU996" s="256"/>
    </row>
    <row r="997" spans="1:47" ht="17">
      <c r="A997" s="257" t="str">
        <f>'Initiative Basics'!A26</f>
        <v>X</v>
      </c>
      <c r="B997" s="258" t="str">
        <f>'Operating Cost Categories'!A2</f>
        <v>Staff</v>
      </c>
      <c r="C997" s="250">
        <f>'Operating Cost Summary'!B968</f>
        <v>0</v>
      </c>
      <c r="D997" s="250">
        <f>'Operating Cost Summary'!C968</f>
        <v>0</v>
      </c>
      <c r="E997" s="250">
        <f>'Operating Cost Summary'!D968</f>
        <v>0</v>
      </c>
      <c r="F997" s="181" t="s">
        <v>122</v>
      </c>
      <c r="G997" s="182"/>
      <c r="H997" s="182"/>
      <c r="I997" s="182"/>
      <c r="J997" s="182"/>
      <c r="K997" s="182"/>
      <c r="L997" s="182"/>
      <c r="M997" s="182"/>
      <c r="N997" s="182"/>
      <c r="O997" s="182"/>
      <c r="P997" s="182"/>
      <c r="Q997" s="182"/>
      <c r="R997" s="182"/>
      <c r="S997" s="182"/>
      <c r="T997" s="182"/>
      <c r="U997" s="182"/>
      <c r="V997" s="182"/>
      <c r="W997" s="182"/>
      <c r="X997" s="182"/>
      <c r="Y997" s="182"/>
      <c r="Z997" s="182"/>
      <c r="AA997" s="182"/>
      <c r="AB997" s="182"/>
      <c r="AC997" s="182"/>
      <c r="AD997" s="182"/>
      <c r="AE997" s="182"/>
      <c r="AF997" s="182"/>
      <c r="AG997" s="182"/>
      <c r="AH997" s="182"/>
      <c r="AI997" s="182"/>
      <c r="AJ997" s="182"/>
      <c r="AK997" s="182"/>
      <c r="AL997" s="182"/>
      <c r="AM997" s="182"/>
      <c r="AN997" s="182"/>
      <c r="AO997" s="182"/>
      <c r="AP997" s="182"/>
      <c r="AQ997" s="182"/>
      <c r="AR997" s="182"/>
      <c r="AS997" s="182"/>
      <c r="AT997" s="182"/>
      <c r="AU997" s="183">
        <f>SUM(G997:AT997)</f>
        <v>0</v>
      </c>
    </row>
    <row r="998" spans="1:47" ht="17">
      <c r="A998" s="257"/>
      <c r="B998" s="259"/>
      <c r="C998" s="251"/>
      <c r="D998" s="251"/>
      <c r="E998" s="251"/>
      <c r="F998" s="184" t="s">
        <v>123</v>
      </c>
      <c r="G998" s="185"/>
      <c r="H998" s="185"/>
      <c r="I998" s="185"/>
      <c r="J998" s="185"/>
      <c r="K998" s="185"/>
      <c r="L998" s="185"/>
      <c r="M998" s="185"/>
      <c r="N998" s="185"/>
      <c r="O998" s="185"/>
      <c r="P998" s="185"/>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3">
        <f t="shared" ref="AU998:AU1035" si="22">SUM(G998:AT998)</f>
        <v>0</v>
      </c>
    </row>
    <row r="999" spans="1:47" ht="17">
      <c r="A999" s="257"/>
      <c r="B999" s="260"/>
      <c r="C999" s="252"/>
      <c r="D999" s="252"/>
      <c r="E999" s="252"/>
      <c r="F999" s="181" t="s">
        <v>124</v>
      </c>
      <c r="G999" s="182"/>
      <c r="H999" s="182"/>
      <c r="I999" s="182"/>
      <c r="J999" s="182"/>
      <c r="K999" s="182"/>
      <c r="L999" s="182"/>
      <c r="M999" s="182"/>
      <c r="N999" s="182"/>
      <c r="O999" s="182"/>
      <c r="P999" s="182"/>
      <c r="Q999" s="182"/>
      <c r="R999" s="182"/>
      <c r="S999" s="182"/>
      <c r="T999" s="182"/>
      <c r="U999" s="182"/>
      <c r="V999" s="182"/>
      <c r="W999" s="182"/>
      <c r="X999" s="182"/>
      <c r="Y999" s="182"/>
      <c r="Z999" s="182"/>
      <c r="AA999" s="182"/>
      <c r="AB999" s="182"/>
      <c r="AC999" s="182"/>
      <c r="AD999" s="182"/>
      <c r="AE999" s="182"/>
      <c r="AF999" s="182"/>
      <c r="AG999" s="182"/>
      <c r="AH999" s="182"/>
      <c r="AI999" s="182"/>
      <c r="AJ999" s="182"/>
      <c r="AK999" s="182"/>
      <c r="AL999" s="182"/>
      <c r="AM999" s="182"/>
      <c r="AN999" s="182"/>
      <c r="AO999" s="182"/>
      <c r="AP999" s="182"/>
      <c r="AQ999" s="182"/>
      <c r="AR999" s="182"/>
      <c r="AS999" s="182"/>
      <c r="AT999" s="182"/>
      <c r="AU999" s="183">
        <f t="shared" si="22"/>
        <v>0</v>
      </c>
    </row>
    <row r="1000" spans="1:47" ht="17">
      <c r="A1000" s="257"/>
      <c r="B1000" s="258" t="str">
        <f>'Operating Cost Categories'!A3</f>
        <v>Insurance</v>
      </c>
      <c r="C1000" s="250">
        <f>'Operating Cost Summary'!B969</f>
        <v>0</v>
      </c>
      <c r="D1000" s="250">
        <f>'Operating Cost Summary'!C969</f>
        <v>0</v>
      </c>
      <c r="E1000" s="250">
        <f>'Operating Cost Summary'!D969</f>
        <v>0</v>
      </c>
      <c r="F1000" s="184" t="s">
        <v>122</v>
      </c>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3">
        <f t="shared" si="22"/>
        <v>0</v>
      </c>
    </row>
    <row r="1001" spans="1:47" ht="17">
      <c r="A1001" s="257"/>
      <c r="B1001" s="259"/>
      <c r="C1001" s="251"/>
      <c r="D1001" s="251"/>
      <c r="E1001" s="251"/>
      <c r="F1001" s="181" t="s">
        <v>123</v>
      </c>
      <c r="G1001" s="182"/>
      <c r="H1001" s="182"/>
      <c r="I1001" s="182"/>
      <c r="J1001" s="182"/>
      <c r="K1001" s="182"/>
      <c r="L1001" s="182"/>
      <c r="M1001" s="182"/>
      <c r="N1001" s="182"/>
      <c r="O1001" s="182"/>
      <c r="P1001" s="182"/>
      <c r="Q1001" s="182"/>
      <c r="R1001" s="182"/>
      <c r="S1001" s="182"/>
      <c r="T1001" s="182"/>
      <c r="U1001" s="182"/>
      <c r="V1001" s="182"/>
      <c r="W1001" s="182"/>
      <c r="X1001" s="182"/>
      <c r="Y1001" s="182"/>
      <c r="Z1001" s="182"/>
      <c r="AA1001" s="182"/>
      <c r="AB1001" s="182"/>
      <c r="AC1001" s="182"/>
      <c r="AD1001" s="182"/>
      <c r="AE1001" s="182"/>
      <c r="AF1001" s="182"/>
      <c r="AG1001" s="182"/>
      <c r="AH1001" s="182"/>
      <c r="AI1001" s="182"/>
      <c r="AJ1001" s="182"/>
      <c r="AK1001" s="182"/>
      <c r="AL1001" s="182"/>
      <c r="AM1001" s="182"/>
      <c r="AN1001" s="182"/>
      <c r="AO1001" s="182"/>
      <c r="AP1001" s="182"/>
      <c r="AQ1001" s="182"/>
      <c r="AR1001" s="182"/>
      <c r="AS1001" s="182"/>
      <c r="AT1001" s="182"/>
      <c r="AU1001" s="183">
        <f t="shared" si="22"/>
        <v>0</v>
      </c>
    </row>
    <row r="1002" spans="1:47" ht="17">
      <c r="A1002" s="257"/>
      <c r="B1002" s="260"/>
      <c r="C1002" s="252"/>
      <c r="D1002" s="252"/>
      <c r="E1002" s="252"/>
      <c r="F1002" s="184" t="s">
        <v>124</v>
      </c>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3">
        <f t="shared" si="22"/>
        <v>0</v>
      </c>
    </row>
    <row r="1003" spans="1:47" ht="17">
      <c r="A1003" s="257"/>
      <c r="B1003" s="249" t="str">
        <f>'Operating Cost Categories'!A4</f>
        <v>Rent</v>
      </c>
      <c r="C1003" s="250">
        <f>'Operating Cost Summary'!B970</f>
        <v>0</v>
      </c>
      <c r="D1003" s="250">
        <f>'Operating Cost Summary'!C970</f>
        <v>0</v>
      </c>
      <c r="E1003" s="250">
        <f>'Operating Cost Summary'!D970</f>
        <v>0</v>
      </c>
      <c r="F1003" s="181" t="s">
        <v>122</v>
      </c>
      <c r="G1003" s="182"/>
      <c r="H1003" s="182"/>
      <c r="I1003" s="182"/>
      <c r="J1003" s="182"/>
      <c r="K1003" s="182"/>
      <c r="L1003" s="182"/>
      <c r="M1003" s="182"/>
      <c r="N1003" s="182"/>
      <c r="O1003" s="182"/>
      <c r="P1003" s="182"/>
      <c r="Q1003" s="182"/>
      <c r="R1003" s="182"/>
      <c r="S1003" s="182"/>
      <c r="T1003" s="182"/>
      <c r="U1003" s="182"/>
      <c r="V1003" s="182"/>
      <c r="W1003" s="182"/>
      <c r="X1003" s="182"/>
      <c r="Y1003" s="182"/>
      <c r="Z1003" s="182"/>
      <c r="AA1003" s="182"/>
      <c r="AB1003" s="182"/>
      <c r="AC1003" s="182"/>
      <c r="AD1003" s="182"/>
      <c r="AE1003" s="182"/>
      <c r="AF1003" s="182"/>
      <c r="AG1003" s="182"/>
      <c r="AH1003" s="182"/>
      <c r="AI1003" s="182"/>
      <c r="AJ1003" s="182"/>
      <c r="AK1003" s="182"/>
      <c r="AL1003" s="182"/>
      <c r="AM1003" s="182"/>
      <c r="AN1003" s="182"/>
      <c r="AO1003" s="182"/>
      <c r="AP1003" s="182"/>
      <c r="AQ1003" s="182"/>
      <c r="AR1003" s="182"/>
      <c r="AS1003" s="182"/>
      <c r="AT1003" s="182"/>
      <c r="AU1003" s="183">
        <f t="shared" si="22"/>
        <v>0</v>
      </c>
    </row>
    <row r="1004" spans="1:47" ht="17">
      <c r="A1004" s="257"/>
      <c r="B1004" s="249"/>
      <c r="C1004" s="251"/>
      <c r="D1004" s="251"/>
      <c r="E1004" s="251"/>
      <c r="F1004" s="184" t="s">
        <v>123</v>
      </c>
      <c r="G1004" s="185"/>
      <c r="H1004" s="185"/>
      <c r="I1004" s="185"/>
      <c r="J1004" s="185"/>
      <c r="K1004" s="185"/>
      <c r="L1004" s="185"/>
      <c r="M1004" s="185"/>
      <c r="N1004" s="185"/>
      <c r="O1004" s="185"/>
      <c r="P1004" s="185"/>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3">
        <f t="shared" si="22"/>
        <v>0</v>
      </c>
    </row>
    <row r="1005" spans="1:47" ht="17">
      <c r="A1005" s="257"/>
      <c r="B1005" s="249"/>
      <c r="C1005" s="252"/>
      <c r="D1005" s="252"/>
      <c r="E1005" s="252"/>
      <c r="F1005" s="181" t="s">
        <v>124</v>
      </c>
      <c r="G1005" s="182"/>
      <c r="H1005" s="182"/>
      <c r="I1005" s="182"/>
      <c r="J1005" s="182"/>
      <c r="K1005" s="182"/>
      <c r="L1005" s="182"/>
      <c r="M1005" s="182"/>
      <c r="N1005" s="182"/>
      <c r="O1005" s="182"/>
      <c r="P1005" s="182"/>
      <c r="Q1005" s="182"/>
      <c r="R1005" s="182"/>
      <c r="S1005" s="182"/>
      <c r="T1005" s="182"/>
      <c r="U1005" s="182"/>
      <c r="V1005" s="182"/>
      <c r="W1005" s="182"/>
      <c r="X1005" s="182"/>
      <c r="Y1005" s="182"/>
      <c r="Z1005" s="182"/>
      <c r="AA1005" s="182"/>
      <c r="AB1005" s="182"/>
      <c r="AC1005" s="182"/>
      <c r="AD1005" s="182"/>
      <c r="AE1005" s="182"/>
      <c r="AF1005" s="182"/>
      <c r="AG1005" s="182"/>
      <c r="AH1005" s="182"/>
      <c r="AI1005" s="182"/>
      <c r="AJ1005" s="182"/>
      <c r="AK1005" s="182"/>
      <c r="AL1005" s="182"/>
      <c r="AM1005" s="182"/>
      <c r="AN1005" s="182"/>
      <c r="AO1005" s="182"/>
      <c r="AP1005" s="182"/>
      <c r="AQ1005" s="182"/>
      <c r="AR1005" s="182"/>
      <c r="AS1005" s="182"/>
      <c r="AT1005" s="182"/>
      <c r="AU1005" s="183">
        <f t="shared" si="22"/>
        <v>0</v>
      </c>
    </row>
    <row r="1006" spans="1:47" ht="17">
      <c r="A1006" s="257"/>
      <c r="B1006" s="249" t="str">
        <f>'Operating Cost Categories'!A5</f>
        <v>Utilities</v>
      </c>
      <c r="C1006" s="250">
        <f>'Operating Cost Summary'!B971</f>
        <v>0</v>
      </c>
      <c r="D1006" s="250">
        <f>'Operating Cost Summary'!C971</f>
        <v>0</v>
      </c>
      <c r="E1006" s="250">
        <f>'Operating Cost Summary'!D971</f>
        <v>0</v>
      </c>
      <c r="F1006" s="184" t="s">
        <v>122</v>
      </c>
      <c r="G1006" s="185"/>
      <c r="H1006" s="185"/>
      <c r="I1006" s="185"/>
      <c r="J1006" s="185"/>
      <c r="K1006" s="185"/>
      <c r="L1006" s="185"/>
      <c r="M1006" s="185"/>
      <c r="N1006" s="185"/>
      <c r="O1006" s="185"/>
      <c r="P1006" s="185"/>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3">
        <f t="shared" si="22"/>
        <v>0</v>
      </c>
    </row>
    <row r="1007" spans="1:47" ht="17">
      <c r="A1007" s="257"/>
      <c r="B1007" s="249"/>
      <c r="C1007" s="251"/>
      <c r="D1007" s="251"/>
      <c r="E1007" s="251"/>
      <c r="F1007" s="181" t="s">
        <v>123</v>
      </c>
      <c r="G1007" s="182"/>
      <c r="H1007" s="182"/>
      <c r="I1007" s="182"/>
      <c r="J1007" s="182"/>
      <c r="K1007" s="182"/>
      <c r="L1007" s="182"/>
      <c r="M1007" s="182"/>
      <c r="N1007" s="182"/>
      <c r="O1007" s="182"/>
      <c r="P1007" s="182"/>
      <c r="Q1007" s="182"/>
      <c r="R1007" s="182"/>
      <c r="S1007" s="182"/>
      <c r="T1007" s="182"/>
      <c r="U1007" s="182"/>
      <c r="V1007" s="182"/>
      <c r="W1007" s="182"/>
      <c r="X1007" s="182"/>
      <c r="Y1007" s="182"/>
      <c r="Z1007" s="182"/>
      <c r="AA1007" s="182"/>
      <c r="AB1007" s="182"/>
      <c r="AC1007" s="182"/>
      <c r="AD1007" s="182"/>
      <c r="AE1007" s="182"/>
      <c r="AF1007" s="182"/>
      <c r="AG1007" s="182"/>
      <c r="AH1007" s="182"/>
      <c r="AI1007" s="182"/>
      <c r="AJ1007" s="182"/>
      <c r="AK1007" s="182"/>
      <c r="AL1007" s="182"/>
      <c r="AM1007" s="182"/>
      <c r="AN1007" s="182"/>
      <c r="AO1007" s="182"/>
      <c r="AP1007" s="182"/>
      <c r="AQ1007" s="182"/>
      <c r="AR1007" s="182"/>
      <c r="AS1007" s="182"/>
      <c r="AT1007" s="182"/>
      <c r="AU1007" s="183">
        <f t="shared" si="22"/>
        <v>0</v>
      </c>
    </row>
    <row r="1008" spans="1:47" ht="17">
      <c r="A1008" s="257"/>
      <c r="B1008" s="249"/>
      <c r="C1008" s="252"/>
      <c r="D1008" s="252"/>
      <c r="E1008" s="252"/>
      <c r="F1008" s="184" t="s">
        <v>124</v>
      </c>
      <c r="G1008" s="185"/>
      <c r="H1008" s="185"/>
      <c r="I1008" s="185"/>
      <c r="J1008" s="185"/>
      <c r="K1008" s="185"/>
      <c r="L1008" s="185"/>
      <c r="M1008" s="185"/>
      <c r="N1008" s="185"/>
      <c r="O1008" s="185"/>
      <c r="P1008" s="185"/>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3">
        <f t="shared" si="22"/>
        <v>0</v>
      </c>
    </row>
    <row r="1009" spans="1:47" ht="17">
      <c r="A1009" s="257"/>
      <c r="B1009" s="249" t="str">
        <f>'Operating Cost Categories'!A6</f>
        <v>Internet/Phones</v>
      </c>
      <c r="C1009" s="250">
        <f>'Operating Cost Summary'!B972</f>
        <v>0</v>
      </c>
      <c r="D1009" s="250">
        <f>'Operating Cost Summary'!C972</f>
        <v>0</v>
      </c>
      <c r="E1009" s="250">
        <f>'Operating Cost Summary'!D972</f>
        <v>0</v>
      </c>
      <c r="F1009" s="181" t="s">
        <v>122</v>
      </c>
      <c r="G1009" s="182"/>
      <c r="H1009" s="182"/>
      <c r="I1009" s="182"/>
      <c r="J1009" s="182"/>
      <c r="K1009" s="182"/>
      <c r="L1009" s="182"/>
      <c r="M1009" s="182"/>
      <c r="N1009" s="182"/>
      <c r="O1009" s="182"/>
      <c r="P1009" s="182"/>
      <c r="Q1009" s="182"/>
      <c r="R1009" s="182"/>
      <c r="S1009" s="182"/>
      <c r="T1009" s="182"/>
      <c r="U1009" s="182"/>
      <c r="V1009" s="182"/>
      <c r="W1009" s="182"/>
      <c r="X1009" s="182"/>
      <c r="Y1009" s="182"/>
      <c r="Z1009" s="182"/>
      <c r="AA1009" s="182"/>
      <c r="AB1009" s="182"/>
      <c r="AC1009" s="182"/>
      <c r="AD1009" s="182"/>
      <c r="AE1009" s="182"/>
      <c r="AF1009" s="182"/>
      <c r="AG1009" s="182"/>
      <c r="AH1009" s="182"/>
      <c r="AI1009" s="182"/>
      <c r="AJ1009" s="182"/>
      <c r="AK1009" s="182"/>
      <c r="AL1009" s="182"/>
      <c r="AM1009" s="182"/>
      <c r="AN1009" s="182"/>
      <c r="AO1009" s="182"/>
      <c r="AP1009" s="182"/>
      <c r="AQ1009" s="182"/>
      <c r="AR1009" s="182"/>
      <c r="AS1009" s="182"/>
      <c r="AT1009" s="182"/>
      <c r="AU1009" s="183">
        <f t="shared" si="22"/>
        <v>0</v>
      </c>
    </row>
    <row r="1010" spans="1:47" ht="17">
      <c r="A1010" s="257"/>
      <c r="B1010" s="249"/>
      <c r="C1010" s="251"/>
      <c r="D1010" s="251"/>
      <c r="E1010" s="251"/>
      <c r="F1010" s="184" t="s">
        <v>123</v>
      </c>
      <c r="G1010" s="185"/>
      <c r="H1010" s="185"/>
      <c r="I1010" s="185"/>
      <c r="J1010" s="185"/>
      <c r="K1010" s="185"/>
      <c r="L1010" s="185"/>
      <c r="M1010" s="185"/>
      <c r="N1010" s="185"/>
      <c r="O1010" s="185"/>
      <c r="P1010" s="185"/>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3">
        <f t="shared" si="22"/>
        <v>0</v>
      </c>
    </row>
    <row r="1011" spans="1:47" ht="17">
      <c r="A1011" s="257"/>
      <c r="B1011" s="249"/>
      <c r="C1011" s="252"/>
      <c r="D1011" s="252"/>
      <c r="E1011" s="252"/>
      <c r="F1011" s="181" t="s">
        <v>124</v>
      </c>
      <c r="G1011" s="182"/>
      <c r="H1011" s="182"/>
      <c r="I1011" s="182"/>
      <c r="J1011" s="182"/>
      <c r="K1011" s="182"/>
      <c r="L1011" s="182"/>
      <c r="M1011" s="182"/>
      <c r="N1011" s="182"/>
      <c r="O1011" s="182"/>
      <c r="P1011" s="182"/>
      <c r="Q1011" s="182"/>
      <c r="R1011" s="182"/>
      <c r="S1011" s="182"/>
      <c r="T1011" s="182"/>
      <c r="U1011" s="182"/>
      <c r="V1011" s="182"/>
      <c r="W1011" s="182"/>
      <c r="X1011" s="182"/>
      <c r="Y1011" s="182"/>
      <c r="Z1011" s="182"/>
      <c r="AA1011" s="182"/>
      <c r="AB1011" s="182"/>
      <c r="AC1011" s="182"/>
      <c r="AD1011" s="182"/>
      <c r="AE1011" s="182"/>
      <c r="AF1011" s="182"/>
      <c r="AG1011" s="182"/>
      <c r="AH1011" s="182"/>
      <c r="AI1011" s="182"/>
      <c r="AJ1011" s="182"/>
      <c r="AK1011" s="182"/>
      <c r="AL1011" s="182"/>
      <c r="AM1011" s="182"/>
      <c r="AN1011" s="182"/>
      <c r="AO1011" s="182"/>
      <c r="AP1011" s="182"/>
      <c r="AQ1011" s="182"/>
      <c r="AR1011" s="182"/>
      <c r="AS1011" s="182"/>
      <c r="AT1011" s="182"/>
      <c r="AU1011" s="183">
        <f t="shared" si="22"/>
        <v>0</v>
      </c>
    </row>
    <row r="1012" spans="1:47" ht="17">
      <c r="A1012" s="257"/>
      <c r="B1012" s="249" t="str">
        <f>'Operating Cost Categories'!A7</f>
        <v>Office Supplies</v>
      </c>
      <c r="C1012" s="250">
        <f>'Operating Cost Summary'!B973</f>
        <v>0</v>
      </c>
      <c r="D1012" s="250">
        <f>'Operating Cost Summary'!C973</f>
        <v>0</v>
      </c>
      <c r="E1012" s="250">
        <f>'Operating Cost Summary'!D973</f>
        <v>0</v>
      </c>
      <c r="F1012" s="184" t="s">
        <v>122</v>
      </c>
      <c r="G1012" s="185"/>
      <c r="H1012" s="185"/>
      <c r="I1012" s="185"/>
      <c r="J1012" s="185"/>
      <c r="K1012" s="185"/>
      <c r="L1012" s="185"/>
      <c r="M1012" s="185"/>
      <c r="N1012" s="185"/>
      <c r="O1012" s="185"/>
      <c r="P1012" s="185"/>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3">
        <f t="shared" si="22"/>
        <v>0</v>
      </c>
    </row>
    <row r="1013" spans="1:47" ht="17">
      <c r="A1013" s="257"/>
      <c r="B1013" s="249"/>
      <c r="C1013" s="251"/>
      <c r="D1013" s="251"/>
      <c r="E1013" s="251"/>
      <c r="F1013" s="181" t="s">
        <v>123</v>
      </c>
      <c r="G1013" s="182"/>
      <c r="H1013" s="182"/>
      <c r="I1013" s="182"/>
      <c r="J1013" s="182"/>
      <c r="K1013" s="182"/>
      <c r="L1013" s="182"/>
      <c r="M1013" s="182"/>
      <c r="N1013" s="182"/>
      <c r="O1013" s="182"/>
      <c r="P1013" s="182"/>
      <c r="Q1013" s="182"/>
      <c r="R1013" s="182"/>
      <c r="S1013" s="182"/>
      <c r="T1013" s="182"/>
      <c r="U1013" s="182"/>
      <c r="V1013" s="182"/>
      <c r="W1013" s="182"/>
      <c r="X1013" s="182"/>
      <c r="Y1013" s="182"/>
      <c r="Z1013" s="182"/>
      <c r="AA1013" s="182"/>
      <c r="AB1013" s="182"/>
      <c r="AC1013" s="182"/>
      <c r="AD1013" s="182"/>
      <c r="AE1013" s="182"/>
      <c r="AF1013" s="182"/>
      <c r="AG1013" s="182"/>
      <c r="AH1013" s="182"/>
      <c r="AI1013" s="182"/>
      <c r="AJ1013" s="182"/>
      <c r="AK1013" s="182"/>
      <c r="AL1013" s="182"/>
      <c r="AM1013" s="182"/>
      <c r="AN1013" s="182"/>
      <c r="AO1013" s="182"/>
      <c r="AP1013" s="182"/>
      <c r="AQ1013" s="182"/>
      <c r="AR1013" s="182"/>
      <c r="AS1013" s="182"/>
      <c r="AT1013" s="182"/>
      <c r="AU1013" s="183">
        <f t="shared" si="22"/>
        <v>0</v>
      </c>
    </row>
    <row r="1014" spans="1:47" ht="17">
      <c r="A1014" s="257"/>
      <c r="B1014" s="249"/>
      <c r="C1014" s="252"/>
      <c r="D1014" s="252"/>
      <c r="E1014" s="252"/>
      <c r="F1014" s="184" t="s">
        <v>124</v>
      </c>
      <c r="G1014" s="185"/>
      <c r="H1014" s="185"/>
      <c r="I1014" s="185"/>
      <c r="J1014" s="185"/>
      <c r="K1014" s="185"/>
      <c r="L1014" s="185"/>
      <c r="M1014" s="185"/>
      <c r="N1014" s="185"/>
      <c r="O1014" s="185"/>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3">
        <f t="shared" si="22"/>
        <v>0</v>
      </c>
    </row>
    <row r="1015" spans="1:47" ht="17">
      <c r="A1015" s="257"/>
      <c r="B1015" s="249" t="str">
        <f>'Operating Cost Categories'!A8</f>
        <v>Transportation</v>
      </c>
      <c r="C1015" s="250">
        <f>'Operating Cost Summary'!B974</f>
        <v>0</v>
      </c>
      <c r="D1015" s="250">
        <f>'Operating Cost Summary'!C974</f>
        <v>0</v>
      </c>
      <c r="E1015" s="250">
        <f>'Operating Cost Summary'!D974</f>
        <v>0</v>
      </c>
      <c r="F1015" s="181" t="s">
        <v>122</v>
      </c>
      <c r="G1015" s="182"/>
      <c r="H1015" s="182"/>
      <c r="I1015" s="182"/>
      <c r="J1015" s="182"/>
      <c r="K1015" s="182"/>
      <c r="L1015" s="182"/>
      <c r="M1015" s="182"/>
      <c r="N1015" s="182"/>
      <c r="O1015" s="182"/>
      <c r="P1015" s="182"/>
      <c r="Q1015" s="182"/>
      <c r="R1015" s="182"/>
      <c r="S1015" s="182"/>
      <c r="T1015" s="182"/>
      <c r="U1015" s="182"/>
      <c r="V1015" s="182"/>
      <c r="W1015" s="182"/>
      <c r="X1015" s="182"/>
      <c r="Y1015" s="182"/>
      <c r="Z1015" s="182"/>
      <c r="AA1015" s="182"/>
      <c r="AB1015" s="182"/>
      <c r="AC1015" s="182"/>
      <c r="AD1015" s="182"/>
      <c r="AE1015" s="182"/>
      <c r="AF1015" s="182"/>
      <c r="AG1015" s="182"/>
      <c r="AH1015" s="182"/>
      <c r="AI1015" s="182"/>
      <c r="AJ1015" s="182"/>
      <c r="AK1015" s="182"/>
      <c r="AL1015" s="182"/>
      <c r="AM1015" s="182"/>
      <c r="AN1015" s="182"/>
      <c r="AO1015" s="182"/>
      <c r="AP1015" s="182"/>
      <c r="AQ1015" s="182"/>
      <c r="AR1015" s="182"/>
      <c r="AS1015" s="182"/>
      <c r="AT1015" s="182"/>
      <c r="AU1015" s="183">
        <f t="shared" si="22"/>
        <v>0</v>
      </c>
    </row>
    <row r="1016" spans="1:47" ht="17">
      <c r="A1016" s="257"/>
      <c r="B1016" s="249"/>
      <c r="C1016" s="251"/>
      <c r="D1016" s="251"/>
      <c r="E1016" s="251"/>
      <c r="F1016" s="184" t="s">
        <v>123</v>
      </c>
      <c r="G1016" s="185"/>
      <c r="H1016" s="185"/>
      <c r="I1016" s="185"/>
      <c r="J1016" s="185"/>
      <c r="K1016" s="185"/>
      <c r="L1016" s="185"/>
      <c r="M1016" s="185"/>
      <c r="N1016" s="185"/>
      <c r="O1016" s="185"/>
      <c r="P1016" s="185"/>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3">
        <f t="shared" si="22"/>
        <v>0</v>
      </c>
    </row>
    <row r="1017" spans="1:47" ht="17">
      <c r="A1017" s="257"/>
      <c r="B1017" s="249"/>
      <c r="C1017" s="252"/>
      <c r="D1017" s="252"/>
      <c r="E1017" s="252"/>
      <c r="F1017" s="181" t="s">
        <v>124</v>
      </c>
      <c r="G1017" s="182"/>
      <c r="H1017" s="182"/>
      <c r="I1017" s="182"/>
      <c r="J1017" s="182"/>
      <c r="K1017" s="182"/>
      <c r="L1017" s="182"/>
      <c r="M1017" s="182"/>
      <c r="N1017" s="182"/>
      <c r="O1017" s="182"/>
      <c r="P1017" s="182"/>
      <c r="Q1017" s="182"/>
      <c r="R1017" s="182"/>
      <c r="S1017" s="182"/>
      <c r="T1017" s="182"/>
      <c r="U1017" s="182"/>
      <c r="V1017" s="182"/>
      <c r="W1017" s="182"/>
      <c r="X1017" s="182"/>
      <c r="Y1017" s="182"/>
      <c r="Z1017" s="182"/>
      <c r="AA1017" s="182"/>
      <c r="AB1017" s="182"/>
      <c r="AC1017" s="182"/>
      <c r="AD1017" s="182"/>
      <c r="AE1017" s="182"/>
      <c r="AF1017" s="182"/>
      <c r="AG1017" s="182"/>
      <c r="AH1017" s="182"/>
      <c r="AI1017" s="182"/>
      <c r="AJ1017" s="182"/>
      <c r="AK1017" s="182"/>
      <c r="AL1017" s="182"/>
      <c r="AM1017" s="182"/>
      <c r="AN1017" s="182"/>
      <c r="AO1017" s="182"/>
      <c r="AP1017" s="182"/>
      <c r="AQ1017" s="182"/>
      <c r="AR1017" s="182"/>
      <c r="AS1017" s="182"/>
      <c r="AT1017" s="182"/>
      <c r="AU1017" s="183">
        <f t="shared" si="22"/>
        <v>0</v>
      </c>
    </row>
    <row r="1018" spans="1:47" ht="17">
      <c r="A1018" s="257"/>
      <c r="B1018" s="249" t="str">
        <f>'Operating Cost Categories'!A9</f>
        <v>Consultants/Contracts</v>
      </c>
      <c r="C1018" s="250">
        <f>'Operating Cost Summary'!B975</f>
        <v>0</v>
      </c>
      <c r="D1018" s="250">
        <f>'Operating Cost Summary'!C975</f>
        <v>0</v>
      </c>
      <c r="E1018" s="250">
        <f>'Operating Cost Summary'!D975</f>
        <v>0</v>
      </c>
      <c r="F1018" s="184" t="s">
        <v>122</v>
      </c>
      <c r="G1018" s="185"/>
      <c r="H1018" s="185"/>
      <c r="I1018" s="185"/>
      <c r="J1018" s="185"/>
      <c r="K1018" s="185"/>
      <c r="L1018" s="185"/>
      <c r="M1018" s="185"/>
      <c r="N1018" s="185"/>
      <c r="O1018" s="185"/>
      <c r="P1018" s="185"/>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3">
        <f t="shared" si="22"/>
        <v>0</v>
      </c>
    </row>
    <row r="1019" spans="1:47" ht="17">
      <c r="A1019" s="257"/>
      <c r="B1019" s="249"/>
      <c r="C1019" s="251"/>
      <c r="D1019" s="251"/>
      <c r="E1019" s="251"/>
      <c r="F1019" s="181" t="s">
        <v>123</v>
      </c>
      <c r="G1019" s="182"/>
      <c r="H1019" s="182"/>
      <c r="I1019" s="182"/>
      <c r="J1019" s="182"/>
      <c r="K1019" s="182"/>
      <c r="L1019" s="182"/>
      <c r="M1019" s="182"/>
      <c r="N1019" s="182"/>
      <c r="O1019" s="182"/>
      <c r="P1019" s="182"/>
      <c r="Q1019" s="182"/>
      <c r="R1019" s="182"/>
      <c r="S1019" s="182"/>
      <c r="T1019" s="182"/>
      <c r="U1019" s="182"/>
      <c r="V1019" s="182"/>
      <c r="W1019" s="182"/>
      <c r="X1019" s="182"/>
      <c r="Y1019" s="182"/>
      <c r="Z1019" s="182"/>
      <c r="AA1019" s="182"/>
      <c r="AB1019" s="182"/>
      <c r="AC1019" s="182"/>
      <c r="AD1019" s="182"/>
      <c r="AE1019" s="182"/>
      <c r="AF1019" s="182"/>
      <c r="AG1019" s="182"/>
      <c r="AH1019" s="182"/>
      <c r="AI1019" s="182"/>
      <c r="AJ1019" s="182"/>
      <c r="AK1019" s="182"/>
      <c r="AL1019" s="182"/>
      <c r="AM1019" s="182"/>
      <c r="AN1019" s="182"/>
      <c r="AO1019" s="182"/>
      <c r="AP1019" s="182"/>
      <c r="AQ1019" s="182"/>
      <c r="AR1019" s="182"/>
      <c r="AS1019" s="182"/>
      <c r="AT1019" s="182"/>
      <c r="AU1019" s="183">
        <f t="shared" si="22"/>
        <v>0</v>
      </c>
    </row>
    <row r="1020" spans="1:47" ht="17">
      <c r="A1020" s="257"/>
      <c r="B1020" s="249"/>
      <c r="C1020" s="252"/>
      <c r="D1020" s="252"/>
      <c r="E1020" s="252"/>
      <c r="F1020" s="184" t="s">
        <v>124</v>
      </c>
      <c r="G1020" s="185"/>
      <c r="H1020" s="185"/>
      <c r="I1020" s="185"/>
      <c r="J1020" s="185"/>
      <c r="K1020" s="185"/>
      <c r="L1020" s="185"/>
      <c r="M1020" s="185"/>
      <c r="N1020" s="185"/>
      <c r="O1020" s="185"/>
      <c r="P1020" s="185"/>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3">
        <f t="shared" si="22"/>
        <v>0</v>
      </c>
    </row>
    <row r="1021" spans="1:47" ht="17">
      <c r="A1021" s="257"/>
      <c r="B1021" s="249" t="str">
        <f>'Operating Cost Categories'!A10</f>
        <v>A</v>
      </c>
      <c r="C1021" s="250">
        <f>'Operating Cost Summary'!B976</f>
        <v>0</v>
      </c>
      <c r="D1021" s="250">
        <f>'Operating Cost Summary'!C976</f>
        <v>0</v>
      </c>
      <c r="E1021" s="250">
        <f>'Operating Cost Summary'!D976</f>
        <v>0</v>
      </c>
      <c r="F1021" s="181" t="s">
        <v>122</v>
      </c>
      <c r="G1021" s="182"/>
      <c r="H1021" s="182"/>
      <c r="I1021" s="182"/>
      <c r="J1021" s="182"/>
      <c r="K1021" s="182"/>
      <c r="L1021" s="182"/>
      <c r="M1021" s="182"/>
      <c r="N1021" s="182"/>
      <c r="O1021" s="182"/>
      <c r="P1021" s="182"/>
      <c r="Q1021" s="182"/>
      <c r="R1021" s="182"/>
      <c r="S1021" s="182"/>
      <c r="T1021" s="182"/>
      <c r="U1021" s="182"/>
      <c r="V1021" s="182"/>
      <c r="W1021" s="182"/>
      <c r="X1021" s="182"/>
      <c r="Y1021" s="182"/>
      <c r="Z1021" s="182"/>
      <c r="AA1021" s="182"/>
      <c r="AB1021" s="182"/>
      <c r="AC1021" s="182"/>
      <c r="AD1021" s="182"/>
      <c r="AE1021" s="182"/>
      <c r="AF1021" s="182"/>
      <c r="AG1021" s="182"/>
      <c r="AH1021" s="182"/>
      <c r="AI1021" s="182"/>
      <c r="AJ1021" s="182"/>
      <c r="AK1021" s="182"/>
      <c r="AL1021" s="182"/>
      <c r="AM1021" s="182"/>
      <c r="AN1021" s="182"/>
      <c r="AO1021" s="182"/>
      <c r="AP1021" s="182"/>
      <c r="AQ1021" s="182"/>
      <c r="AR1021" s="182"/>
      <c r="AS1021" s="182"/>
      <c r="AT1021" s="182"/>
      <c r="AU1021" s="183">
        <f t="shared" si="22"/>
        <v>0</v>
      </c>
    </row>
    <row r="1022" spans="1:47" ht="17">
      <c r="A1022" s="257"/>
      <c r="B1022" s="249"/>
      <c r="C1022" s="251"/>
      <c r="D1022" s="251"/>
      <c r="E1022" s="251"/>
      <c r="F1022" s="184" t="s">
        <v>123</v>
      </c>
      <c r="G1022" s="185"/>
      <c r="H1022" s="185"/>
      <c r="I1022" s="185"/>
      <c r="J1022" s="185"/>
      <c r="K1022" s="185"/>
      <c r="L1022" s="185"/>
      <c r="M1022" s="185"/>
      <c r="N1022" s="185"/>
      <c r="O1022" s="185"/>
      <c r="P1022" s="185"/>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3">
        <f t="shared" si="22"/>
        <v>0</v>
      </c>
    </row>
    <row r="1023" spans="1:47" ht="17">
      <c r="A1023" s="257"/>
      <c r="B1023" s="249"/>
      <c r="C1023" s="252"/>
      <c r="D1023" s="252"/>
      <c r="E1023" s="252"/>
      <c r="F1023" s="181" t="s">
        <v>124</v>
      </c>
      <c r="G1023" s="182"/>
      <c r="H1023" s="182"/>
      <c r="I1023" s="182"/>
      <c r="J1023" s="182"/>
      <c r="K1023" s="182"/>
      <c r="L1023" s="182"/>
      <c r="M1023" s="182"/>
      <c r="N1023" s="182"/>
      <c r="O1023" s="182"/>
      <c r="P1023" s="182"/>
      <c r="Q1023" s="182"/>
      <c r="R1023" s="182"/>
      <c r="S1023" s="182"/>
      <c r="T1023" s="182"/>
      <c r="U1023" s="182"/>
      <c r="V1023" s="182"/>
      <c r="W1023" s="182"/>
      <c r="X1023" s="182"/>
      <c r="Y1023" s="182"/>
      <c r="Z1023" s="182"/>
      <c r="AA1023" s="182"/>
      <c r="AB1023" s="182"/>
      <c r="AC1023" s="182"/>
      <c r="AD1023" s="182"/>
      <c r="AE1023" s="182"/>
      <c r="AF1023" s="182"/>
      <c r="AG1023" s="182"/>
      <c r="AH1023" s="182"/>
      <c r="AI1023" s="182"/>
      <c r="AJ1023" s="182"/>
      <c r="AK1023" s="182"/>
      <c r="AL1023" s="182"/>
      <c r="AM1023" s="182"/>
      <c r="AN1023" s="182"/>
      <c r="AO1023" s="182"/>
      <c r="AP1023" s="182"/>
      <c r="AQ1023" s="182"/>
      <c r="AR1023" s="182"/>
      <c r="AS1023" s="182"/>
      <c r="AT1023" s="182"/>
      <c r="AU1023" s="183">
        <f t="shared" si="22"/>
        <v>0</v>
      </c>
    </row>
    <row r="1024" spans="1:47" ht="17">
      <c r="A1024" s="257"/>
      <c r="B1024" s="249" t="str">
        <f>'Operating Cost Categories'!A11</f>
        <v>B</v>
      </c>
      <c r="C1024" s="250">
        <f>'Operating Cost Summary'!B977</f>
        <v>0</v>
      </c>
      <c r="D1024" s="250">
        <f>'Operating Cost Summary'!C977</f>
        <v>0</v>
      </c>
      <c r="E1024" s="250">
        <f>'Operating Cost Summary'!D977</f>
        <v>0</v>
      </c>
      <c r="F1024" s="184" t="s">
        <v>122</v>
      </c>
      <c r="G1024" s="185"/>
      <c r="H1024" s="185"/>
      <c r="I1024" s="185"/>
      <c r="J1024" s="185"/>
      <c r="K1024" s="185"/>
      <c r="L1024" s="185"/>
      <c r="M1024" s="185"/>
      <c r="N1024" s="185"/>
      <c r="O1024" s="185"/>
      <c r="P1024" s="185"/>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3">
        <f t="shared" si="22"/>
        <v>0</v>
      </c>
    </row>
    <row r="1025" spans="1:47" ht="17">
      <c r="A1025" s="257"/>
      <c r="B1025" s="249"/>
      <c r="C1025" s="251"/>
      <c r="D1025" s="251"/>
      <c r="E1025" s="251"/>
      <c r="F1025" s="181" t="s">
        <v>123</v>
      </c>
      <c r="G1025" s="182"/>
      <c r="H1025" s="182"/>
      <c r="I1025" s="182"/>
      <c r="J1025" s="182"/>
      <c r="K1025" s="182"/>
      <c r="L1025" s="182"/>
      <c r="M1025" s="182"/>
      <c r="N1025" s="182"/>
      <c r="O1025" s="182"/>
      <c r="P1025" s="182"/>
      <c r="Q1025" s="182"/>
      <c r="R1025" s="182"/>
      <c r="S1025" s="182"/>
      <c r="T1025" s="182"/>
      <c r="U1025" s="182"/>
      <c r="V1025" s="182"/>
      <c r="W1025" s="182"/>
      <c r="X1025" s="182"/>
      <c r="Y1025" s="182"/>
      <c r="Z1025" s="182"/>
      <c r="AA1025" s="182"/>
      <c r="AB1025" s="182"/>
      <c r="AC1025" s="182"/>
      <c r="AD1025" s="182"/>
      <c r="AE1025" s="182"/>
      <c r="AF1025" s="182"/>
      <c r="AG1025" s="182"/>
      <c r="AH1025" s="182"/>
      <c r="AI1025" s="182"/>
      <c r="AJ1025" s="182"/>
      <c r="AK1025" s="182"/>
      <c r="AL1025" s="182"/>
      <c r="AM1025" s="182"/>
      <c r="AN1025" s="182"/>
      <c r="AO1025" s="182"/>
      <c r="AP1025" s="182"/>
      <c r="AQ1025" s="182"/>
      <c r="AR1025" s="182"/>
      <c r="AS1025" s="182"/>
      <c r="AT1025" s="182"/>
      <c r="AU1025" s="183">
        <f t="shared" si="22"/>
        <v>0</v>
      </c>
    </row>
    <row r="1026" spans="1:47" ht="17">
      <c r="A1026" s="257"/>
      <c r="B1026" s="249"/>
      <c r="C1026" s="252"/>
      <c r="D1026" s="252"/>
      <c r="E1026" s="252"/>
      <c r="F1026" s="184" t="s">
        <v>124</v>
      </c>
      <c r="G1026" s="185"/>
      <c r="H1026" s="185"/>
      <c r="I1026" s="185"/>
      <c r="J1026" s="185"/>
      <c r="K1026" s="185"/>
      <c r="L1026" s="185"/>
      <c r="M1026" s="185"/>
      <c r="N1026" s="185"/>
      <c r="O1026" s="185"/>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3">
        <f t="shared" si="22"/>
        <v>0</v>
      </c>
    </row>
    <row r="1027" spans="1:47" ht="17">
      <c r="A1027" s="257"/>
      <c r="B1027" s="249" t="str">
        <f>'Operating Cost Categories'!A12</f>
        <v>C</v>
      </c>
      <c r="C1027" s="250">
        <f>'Operating Cost Summary'!B978</f>
        <v>0</v>
      </c>
      <c r="D1027" s="250">
        <f>'Operating Cost Summary'!C978</f>
        <v>0</v>
      </c>
      <c r="E1027" s="250">
        <f>'Operating Cost Summary'!D978</f>
        <v>0</v>
      </c>
      <c r="F1027" s="181" t="s">
        <v>122</v>
      </c>
      <c r="G1027" s="182"/>
      <c r="H1027" s="182"/>
      <c r="I1027" s="182"/>
      <c r="J1027" s="182"/>
      <c r="K1027" s="182"/>
      <c r="L1027" s="182"/>
      <c r="M1027" s="182"/>
      <c r="N1027" s="182"/>
      <c r="O1027" s="182"/>
      <c r="P1027" s="182"/>
      <c r="Q1027" s="182"/>
      <c r="R1027" s="182"/>
      <c r="S1027" s="182"/>
      <c r="T1027" s="182"/>
      <c r="U1027" s="182"/>
      <c r="V1027" s="182"/>
      <c r="W1027" s="182"/>
      <c r="X1027" s="182"/>
      <c r="Y1027" s="182"/>
      <c r="Z1027" s="182"/>
      <c r="AA1027" s="182"/>
      <c r="AB1027" s="182"/>
      <c r="AC1027" s="182"/>
      <c r="AD1027" s="182"/>
      <c r="AE1027" s="182"/>
      <c r="AF1027" s="182"/>
      <c r="AG1027" s="182"/>
      <c r="AH1027" s="182"/>
      <c r="AI1027" s="182"/>
      <c r="AJ1027" s="182"/>
      <c r="AK1027" s="182"/>
      <c r="AL1027" s="182"/>
      <c r="AM1027" s="182"/>
      <c r="AN1027" s="182"/>
      <c r="AO1027" s="182"/>
      <c r="AP1027" s="182"/>
      <c r="AQ1027" s="182"/>
      <c r="AR1027" s="182"/>
      <c r="AS1027" s="182"/>
      <c r="AT1027" s="182"/>
      <c r="AU1027" s="183">
        <f t="shared" si="22"/>
        <v>0</v>
      </c>
    </row>
    <row r="1028" spans="1:47" ht="17">
      <c r="A1028" s="257"/>
      <c r="B1028" s="249"/>
      <c r="C1028" s="251"/>
      <c r="D1028" s="251"/>
      <c r="E1028" s="251"/>
      <c r="F1028" s="184" t="s">
        <v>123</v>
      </c>
      <c r="G1028" s="185"/>
      <c r="H1028" s="185"/>
      <c r="I1028" s="185"/>
      <c r="J1028" s="185"/>
      <c r="K1028" s="185"/>
      <c r="L1028" s="185"/>
      <c r="M1028" s="185"/>
      <c r="N1028" s="185"/>
      <c r="O1028" s="185"/>
      <c r="P1028" s="185"/>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3">
        <f t="shared" si="22"/>
        <v>0</v>
      </c>
    </row>
    <row r="1029" spans="1:47" ht="17">
      <c r="A1029" s="257"/>
      <c r="B1029" s="249"/>
      <c r="C1029" s="252"/>
      <c r="D1029" s="252"/>
      <c r="E1029" s="252"/>
      <c r="F1029" s="181" t="s">
        <v>124</v>
      </c>
      <c r="G1029" s="182"/>
      <c r="H1029" s="182"/>
      <c r="I1029" s="182"/>
      <c r="J1029" s="182"/>
      <c r="K1029" s="182"/>
      <c r="L1029" s="182"/>
      <c r="M1029" s="182"/>
      <c r="N1029" s="182"/>
      <c r="O1029" s="182"/>
      <c r="P1029" s="182"/>
      <c r="Q1029" s="182"/>
      <c r="R1029" s="182"/>
      <c r="S1029" s="182"/>
      <c r="T1029" s="182"/>
      <c r="U1029" s="182"/>
      <c r="V1029" s="182"/>
      <c r="W1029" s="182"/>
      <c r="X1029" s="182"/>
      <c r="Y1029" s="182"/>
      <c r="Z1029" s="182"/>
      <c r="AA1029" s="182"/>
      <c r="AB1029" s="182"/>
      <c r="AC1029" s="182"/>
      <c r="AD1029" s="182"/>
      <c r="AE1029" s="182"/>
      <c r="AF1029" s="182"/>
      <c r="AG1029" s="182"/>
      <c r="AH1029" s="182"/>
      <c r="AI1029" s="182"/>
      <c r="AJ1029" s="182"/>
      <c r="AK1029" s="182"/>
      <c r="AL1029" s="182"/>
      <c r="AM1029" s="182"/>
      <c r="AN1029" s="182"/>
      <c r="AO1029" s="182"/>
      <c r="AP1029" s="182"/>
      <c r="AQ1029" s="182"/>
      <c r="AR1029" s="182"/>
      <c r="AS1029" s="182"/>
      <c r="AT1029" s="182"/>
      <c r="AU1029" s="183">
        <f t="shared" si="22"/>
        <v>0</v>
      </c>
    </row>
    <row r="1030" spans="1:47" ht="17">
      <c r="A1030" s="257"/>
      <c r="B1030" s="249" t="str">
        <f>'Operating Cost Categories'!A13</f>
        <v>D</v>
      </c>
      <c r="C1030" s="250">
        <f>'Operating Cost Summary'!B979</f>
        <v>0</v>
      </c>
      <c r="D1030" s="250">
        <f>'Operating Cost Summary'!C979</f>
        <v>0</v>
      </c>
      <c r="E1030" s="250">
        <f>'Operating Cost Summary'!D979</f>
        <v>0</v>
      </c>
      <c r="F1030" s="184" t="s">
        <v>122</v>
      </c>
      <c r="G1030" s="185"/>
      <c r="H1030" s="185"/>
      <c r="I1030" s="185"/>
      <c r="J1030" s="185"/>
      <c r="K1030" s="185"/>
      <c r="L1030" s="185"/>
      <c r="M1030" s="185"/>
      <c r="N1030" s="185"/>
      <c r="O1030" s="185"/>
      <c r="P1030" s="185"/>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3">
        <f t="shared" si="22"/>
        <v>0</v>
      </c>
    </row>
    <row r="1031" spans="1:47" ht="17">
      <c r="A1031" s="257"/>
      <c r="B1031" s="249"/>
      <c r="C1031" s="251"/>
      <c r="D1031" s="251"/>
      <c r="E1031" s="251"/>
      <c r="F1031" s="181" t="s">
        <v>123</v>
      </c>
      <c r="G1031" s="182"/>
      <c r="H1031" s="182"/>
      <c r="I1031" s="182"/>
      <c r="J1031" s="182"/>
      <c r="K1031" s="182"/>
      <c r="L1031" s="182"/>
      <c r="M1031" s="182"/>
      <c r="N1031" s="182"/>
      <c r="O1031" s="182"/>
      <c r="P1031" s="182"/>
      <c r="Q1031" s="182"/>
      <c r="R1031" s="182"/>
      <c r="S1031" s="182"/>
      <c r="T1031" s="182"/>
      <c r="U1031" s="182"/>
      <c r="V1031" s="182"/>
      <c r="W1031" s="182"/>
      <c r="X1031" s="182"/>
      <c r="Y1031" s="182"/>
      <c r="Z1031" s="182"/>
      <c r="AA1031" s="182"/>
      <c r="AB1031" s="182"/>
      <c r="AC1031" s="182"/>
      <c r="AD1031" s="182"/>
      <c r="AE1031" s="182"/>
      <c r="AF1031" s="182"/>
      <c r="AG1031" s="182"/>
      <c r="AH1031" s="182"/>
      <c r="AI1031" s="182"/>
      <c r="AJ1031" s="182"/>
      <c r="AK1031" s="182"/>
      <c r="AL1031" s="182"/>
      <c r="AM1031" s="182"/>
      <c r="AN1031" s="182"/>
      <c r="AO1031" s="182"/>
      <c r="AP1031" s="182"/>
      <c r="AQ1031" s="182"/>
      <c r="AR1031" s="182"/>
      <c r="AS1031" s="182"/>
      <c r="AT1031" s="182"/>
      <c r="AU1031" s="183">
        <f t="shared" si="22"/>
        <v>0</v>
      </c>
    </row>
    <row r="1032" spans="1:47" ht="17">
      <c r="A1032" s="257"/>
      <c r="B1032" s="249"/>
      <c r="C1032" s="252"/>
      <c r="D1032" s="252"/>
      <c r="E1032" s="252"/>
      <c r="F1032" s="184" t="s">
        <v>124</v>
      </c>
      <c r="G1032" s="185"/>
      <c r="H1032" s="185"/>
      <c r="I1032" s="185"/>
      <c r="J1032" s="185"/>
      <c r="K1032" s="185"/>
      <c r="L1032" s="185"/>
      <c r="M1032" s="185"/>
      <c r="N1032" s="185"/>
      <c r="O1032" s="185"/>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3">
        <f t="shared" si="22"/>
        <v>0</v>
      </c>
    </row>
    <row r="1033" spans="1:47" ht="17">
      <c r="A1033" s="257"/>
      <c r="B1033" s="249" t="str">
        <f>'Operating Cost Categories'!A14</f>
        <v>E</v>
      </c>
      <c r="C1033" s="250">
        <f>'Operating Cost Summary'!B980</f>
        <v>0</v>
      </c>
      <c r="D1033" s="250">
        <f>'Operating Cost Summary'!C980</f>
        <v>0</v>
      </c>
      <c r="E1033" s="250">
        <f>'Operating Cost Summary'!D980</f>
        <v>0</v>
      </c>
      <c r="F1033" s="181" t="s">
        <v>122</v>
      </c>
      <c r="G1033" s="182"/>
      <c r="H1033" s="182"/>
      <c r="I1033" s="182"/>
      <c r="J1033" s="182"/>
      <c r="K1033" s="182"/>
      <c r="L1033" s="182"/>
      <c r="M1033" s="182"/>
      <c r="N1033" s="182"/>
      <c r="O1033" s="182"/>
      <c r="P1033" s="182"/>
      <c r="Q1033" s="182"/>
      <c r="R1033" s="182"/>
      <c r="S1033" s="182"/>
      <c r="T1033" s="182"/>
      <c r="U1033" s="182"/>
      <c r="V1033" s="182"/>
      <c r="W1033" s="182"/>
      <c r="X1033" s="182"/>
      <c r="Y1033" s="182"/>
      <c r="Z1033" s="182"/>
      <c r="AA1033" s="182"/>
      <c r="AB1033" s="182"/>
      <c r="AC1033" s="182"/>
      <c r="AD1033" s="182"/>
      <c r="AE1033" s="182"/>
      <c r="AF1033" s="182"/>
      <c r="AG1033" s="182"/>
      <c r="AH1033" s="182"/>
      <c r="AI1033" s="182"/>
      <c r="AJ1033" s="182"/>
      <c r="AK1033" s="182"/>
      <c r="AL1033" s="182"/>
      <c r="AM1033" s="182"/>
      <c r="AN1033" s="182"/>
      <c r="AO1033" s="182"/>
      <c r="AP1033" s="182"/>
      <c r="AQ1033" s="182"/>
      <c r="AR1033" s="182"/>
      <c r="AS1033" s="182"/>
      <c r="AT1033" s="182"/>
      <c r="AU1033" s="183">
        <f t="shared" si="22"/>
        <v>0</v>
      </c>
    </row>
    <row r="1034" spans="1:47" ht="17">
      <c r="A1034" s="257"/>
      <c r="B1034" s="249"/>
      <c r="C1034" s="251"/>
      <c r="D1034" s="251"/>
      <c r="E1034" s="251"/>
      <c r="F1034" s="184" t="s">
        <v>123</v>
      </c>
      <c r="G1034" s="186"/>
      <c r="H1034" s="186"/>
      <c r="I1034" s="186"/>
      <c r="J1034" s="186"/>
      <c r="K1034" s="186"/>
      <c r="L1034" s="186"/>
      <c r="M1034" s="186"/>
      <c r="N1034" s="186"/>
      <c r="O1034" s="186"/>
      <c r="P1034" s="186"/>
      <c r="Q1034" s="186"/>
      <c r="R1034" s="186"/>
      <c r="S1034" s="186"/>
      <c r="T1034" s="186"/>
      <c r="U1034" s="186"/>
      <c r="V1034" s="186"/>
      <c r="W1034" s="186"/>
      <c r="X1034" s="186"/>
      <c r="Y1034" s="186"/>
      <c r="Z1034" s="186"/>
      <c r="AA1034" s="186"/>
      <c r="AB1034" s="186"/>
      <c r="AC1034" s="186"/>
      <c r="AD1034" s="186"/>
      <c r="AE1034" s="186"/>
      <c r="AF1034" s="186"/>
      <c r="AG1034" s="186"/>
      <c r="AH1034" s="186"/>
      <c r="AI1034" s="186"/>
      <c r="AJ1034" s="186"/>
      <c r="AK1034" s="186"/>
      <c r="AL1034" s="186"/>
      <c r="AM1034" s="186"/>
      <c r="AN1034" s="186"/>
      <c r="AO1034" s="186"/>
      <c r="AP1034" s="186"/>
      <c r="AQ1034" s="186"/>
      <c r="AR1034" s="186"/>
      <c r="AS1034" s="186"/>
      <c r="AT1034" s="186"/>
      <c r="AU1034" s="183">
        <f t="shared" si="22"/>
        <v>0</v>
      </c>
    </row>
    <row r="1035" spans="1:47" ht="17">
      <c r="A1035" s="257"/>
      <c r="B1035" s="249"/>
      <c r="C1035" s="252"/>
      <c r="D1035" s="252"/>
      <c r="E1035" s="252"/>
      <c r="F1035" s="181" t="s">
        <v>124</v>
      </c>
      <c r="G1035" s="187"/>
      <c r="H1035" s="187"/>
      <c r="I1035" s="187"/>
      <c r="J1035" s="187"/>
      <c r="K1035" s="187"/>
      <c r="L1035" s="187"/>
      <c r="M1035" s="187"/>
      <c r="N1035" s="187"/>
      <c r="O1035" s="187"/>
      <c r="P1035" s="187"/>
      <c r="Q1035" s="187"/>
      <c r="R1035" s="187"/>
      <c r="S1035" s="187"/>
      <c r="T1035" s="187"/>
      <c r="U1035" s="187"/>
      <c r="V1035" s="187"/>
      <c r="W1035" s="187"/>
      <c r="X1035" s="187"/>
      <c r="Y1035" s="187"/>
      <c r="Z1035" s="187"/>
      <c r="AA1035" s="187"/>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3">
        <f t="shared" si="22"/>
        <v>0</v>
      </c>
    </row>
    <row r="1037" spans="1:47" ht="19">
      <c r="A1037" s="261" t="s">
        <v>132</v>
      </c>
      <c r="B1037" s="263" t="s">
        <v>120</v>
      </c>
      <c r="C1037" s="264" t="s">
        <v>27</v>
      </c>
      <c r="D1037" s="264" t="s">
        <v>28</v>
      </c>
      <c r="E1037" s="264" t="s">
        <v>29</v>
      </c>
      <c r="F1037" s="253" t="s">
        <v>26</v>
      </c>
      <c r="G1037" s="254" t="s">
        <v>2</v>
      </c>
      <c r="H1037" s="255"/>
      <c r="I1037" s="255"/>
      <c r="J1037" s="255"/>
      <c r="K1037" s="255"/>
      <c r="L1037" s="255"/>
      <c r="M1037" s="255"/>
      <c r="N1037" s="255"/>
      <c r="O1037" s="255"/>
      <c r="P1037" s="255"/>
      <c r="Q1037" s="255"/>
      <c r="R1037" s="255"/>
      <c r="S1037" s="255"/>
      <c r="T1037" s="255"/>
      <c r="U1037" s="255"/>
      <c r="V1037" s="255"/>
      <c r="W1037" s="255"/>
      <c r="X1037" s="255"/>
      <c r="Y1037" s="255"/>
      <c r="Z1037" s="255"/>
      <c r="AA1037" s="255"/>
      <c r="AB1037" s="255"/>
      <c r="AC1037" s="255"/>
      <c r="AD1037" s="255"/>
      <c r="AE1037" s="255"/>
      <c r="AF1037" s="255"/>
      <c r="AG1037" s="255"/>
      <c r="AH1037" s="255"/>
      <c r="AI1037" s="255"/>
      <c r="AJ1037" s="255"/>
      <c r="AK1037" s="255"/>
      <c r="AL1037" s="255"/>
      <c r="AM1037" s="255"/>
      <c r="AN1037" s="255"/>
      <c r="AO1037" s="255"/>
      <c r="AP1037" s="255"/>
      <c r="AQ1037" s="255"/>
      <c r="AR1037" s="255"/>
      <c r="AS1037" s="255"/>
      <c r="AT1037" s="255"/>
      <c r="AU1037" s="256" t="s">
        <v>0</v>
      </c>
    </row>
    <row r="1038" spans="1:47" ht="18">
      <c r="A1038" s="262"/>
      <c r="B1038" s="263"/>
      <c r="C1038" s="265"/>
      <c r="D1038" s="265"/>
      <c r="E1038" s="265"/>
      <c r="F1038" s="253"/>
      <c r="G1038" s="180" t="str">
        <f>'Initiative Basics'!C3</f>
        <v>A</v>
      </c>
      <c r="H1038" s="180" t="str">
        <f>'Initiative Basics'!C4</f>
        <v>B</v>
      </c>
      <c r="I1038" s="180" t="str">
        <f>'Initiative Basics'!C5</f>
        <v>C</v>
      </c>
      <c r="J1038" s="180" t="str">
        <f>'Initiative Basics'!C6</f>
        <v>D</v>
      </c>
      <c r="K1038" s="180" t="str">
        <f>'Initiative Basics'!C7</f>
        <v>E</v>
      </c>
      <c r="L1038" s="180" t="str">
        <f>'Initiative Basics'!C8</f>
        <v>F</v>
      </c>
      <c r="M1038" s="180" t="str">
        <f>'Initiative Basics'!C9</f>
        <v>G</v>
      </c>
      <c r="N1038" s="180" t="str">
        <f>'Initiative Basics'!C10</f>
        <v>H</v>
      </c>
      <c r="O1038" s="180" t="str">
        <f>'Initiative Basics'!C11</f>
        <v>I</v>
      </c>
      <c r="P1038" s="180" t="str">
        <f>'Initiative Basics'!C12</f>
        <v>J</v>
      </c>
      <c r="Q1038" s="180" t="str">
        <f>'Initiative Basics'!C13</f>
        <v>K</v>
      </c>
      <c r="R1038" s="180" t="str">
        <f>'Initiative Basics'!C14</f>
        <v>L</v>
      </c>
      <c r="S1038" s="180" t="str">
        <f>'Initiative Basics'!C15</f>
        <v>M</v>
      </c>
      <c r="T1038" s="180" t="str">
        <f>'Initiative Basics'!C16</f>
        <v>N</v>
      </c>
      <c r="U1038" s="180" t="str">
        <f>'Initiative Basics'!C17</f>
        <v>O</v>
      </c>
      <c r="V1038" s="180" t="str">
        <f>'Initiative Basics'!C18</f>
        <v>P</v>
      </c>
      <c r="W1038" s="180" t="str">
        <f>'Initiative Basics'!C19</f>
        <v>Q</v>
      </c>
      <c r="X1038" s="180" t="str">
        <f>'Initiative Basics'!C20</f>
        <v>R</v>
      </c>
      <c r="Y1038" s="180" t="str">
        <f>'Initiative Basics'!C21</f>
        <v>S</v>
      </c>
      <c r="Z1038" s="180" t="str">
        <f>'Initiative Basics'!C22</f>
        <v>T</v>
      </c>
      <c r="AA1038" s="180" t="str">
        <f>'Initiative Basics'!C23</f>
        <v>U</v>
      </c>
      <c r="AB1038" s="180" t="str">
        <f>'Initiative Basics'!C24</f>
        <v>V</v>
      </c>
      <c r="AC1038" s="180" t="str">
        <f>'Initiative Basics'!C25</f>
        <v>W</v>
      </c>
      <c r="AD1038" s="180" t="str">
        <f>'Initiative Basics'!C26</f>
        <v>X</v>
      </c>
      <c r="AE1038" s="180" t="str">
        <f>'Initiative Basics'!C27</f>
        <v>Y</v>
      </c>
      <c r="AF1038" s="180" t="str">
        <f>'Initiative Basics'!C28</f>
        <v>Z</v>
      </c>
      <c r="AG1038" s="180">
        <f>'Initiative Basics'!C29</f>
        <v>0</v>
      </c>
      <c r="AH1038" s="180">
        <f>'Initiative Basics'!C30</f>
        <v>0</v>
      </c>
      <c r="AI1038" s="180">
        <f>'Initiative Basics'!C31</f>
        <v>0</v>
      </c>
      <c r="AJ1038" s="180">
        <f>'Initiative Basics'!C32</f>
        <v>0</v>
      </c>
      <c r="AK1038" s="180">
        <f>'Initiative Basics'!C33</f>
        <v>0</v>
      </c>
      <c r="AL1038" s="180">
        <f>'Initiative Basics'!C34</f>
        <v>0</v>
      </c>
      <c r="AM1038" s="180">
        <f>'Initiative Basics'!C35</f>
        <v>0</v>
      </c>
      <c r="AN1038" s="180">
        <f>'Initiative Basics'!C36</f>
        <v>0</v>
      </c>
      <c r="AO1038" s="180">
        <f>'Initiative Basics'!C37</f>
        <v>0</v>
      </c>
      <c r="AP1038" s="180">
        <f>'Initiative Basics'!C38</f>
        <v>0</v>
      </c>
      <c r="AQ1038" s="180">
        <f>'Initiative Basics'!C39</f>
        <v>0</v>
      </c>
      <c r="AR1038" s="180">
        <f>'Initiative Basics'!C40</f>
        <v>0</v>
      </c>
      <c r="AS1038" s="180">
        <f>'Initiative Basics'!C41</f>
        <v>0</v>
      </c>
      <c r="AT1038" s="180">
        <f>'Initiative Basics'!C42</f>
        <v>0</v>
      </c>
      <c r="AU1038" s="256"/>
    </row>
    <row r="1039" spans="1:47" ht="17">
      <c r="A1039" s="257" t="str">
        <f>'Initiative Basics'!A27</f>
        <v>Y</v>
      </c>
      <c r="B1039" s="258" t="str">
        <f>'Operating Cost Categories'!A2</f>
        <v>Staff</v>
      </c>
      <c r="C1039" s="250">
        <f>'Operating Cost Summary'!B1010</f>
        <v>0</v>
      </c>
      <c r="D1039" s="250">
        <f>'Operating Cost Summary'!C1010</f>
        <v>0</v>
      </c>
      <c r="E1039" s="250">
        <f>'Operating Cost Summary'!D1010</f>
        <v>0</v>
      </c>
      <c r="F1039" s="181" t="s">
        <v>122</v>
      </c>
      <c r="G1039" s="182"/>
      <c r="H1039" s="182"/>
      <c r="I1039" s="182"/>
      <c r="J1039" s="182"/>
      <c r="K1039" s="182"/>
      <c r="L1039" s="182"/>
      <c r="M1039" s="182"/>
      <c r="N1039" s="182"/>
      <c r="O1039" s="182"/>
      <c r="P1039" s="182"/>
      <c r="Q1039" s="182"/>
      <c r="R1039" s="182"/>
      <c r="S1039" s="182"/>
      <c r="T1039" s="182"/>
      <c r="U1039" s="182"/>
      <c r="V1039" s="182"/>
      <c r="W1039" s="182"/>
      <c r="X1039" s="182"/>
      <c r="Y1039" s="182"/>
      <c r="Z1039" s="182"/>
      <c r="AA1039" s="182"/>
      <c r="AB1039" s="182"/>
      <c r="AC1039" s="182"/>
      <c r="AD1039" s="182"/>
      <c r="AE1039" s="182"/>
      <c r="AF1039" s="182"/>
      <c r="AG1039" s="182"/>
      <c r="AH1039" s="182"/>
      <c r="AI1039" s="182"/>
      <c r="AJ1039" s="182"/>
      <c r="AK1039" s="182"/>
      <c r="AL1039" s="182"/>
      <c r="AM1039" s="182"/>
      <c r="AN1039" s="182"/>
      <c r="AO1039" s="182"/>
      <c r="AP1039" s="182"/>
      <c r="AQ1039" s="182"/>
      <c r="AR1039" s="182"/>
      <c r="AS1039" s="182"/>
      <c r="AT1039" s="182"/>
      <c r="AU1039" s="183">
        <f>SUM(G1039:AT1039)</f>
        <v>0</v>
      </c>
    </row>
    <row r="1040" spans="1:47" ht="17">
      <c r="A1040" s="257"/>
      <c r="B1040" s="259"/>
      <c r="C1040" s="251"/>
      <c r="D1040" s="251"/>
      <c r="E1040" s="251"/>
      <c r="F1040" s="184" t="s">
        <v>123</v>
      </c>
      <c r="G1040" s="185"/>
      <c r="H1040" s="185"/>
      <c r="I1040" s="185"/>
      <c r="J1040" s="185"/>
      <c r="K1040" s="185"/>
      <c r="L1040" s="185"/>
      <c r="M1040" s="185"/>
      <c r="N1040" s="185"/>
      <c r="O1040" s="185"/>
      <c r="P1040" s="185"/>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3">
        <f t="shared" ref="AU1040:AU1077" si="23">SUM(G1040:AT1040)</f>
        <v>0</v>
      </c>
    </row>
    <row r="1041" spans="1:47" ht="17">
      <c r="A1041" s="257"/>
      <c r="B1041" s="260"/>
      <c r="C1041" s="252"/>
      <c r="D1041" s="252"/>
      <c r="E1041" s="252"/>
      <c r="F1041" s="181" t="s">
        <v>124</v>
      </c>
      <c r="G1041" s="182"/>
      <c r="H1041" s="182"/>
      <c r="I1041" s="182"/>
      <c r="J1041" s="182"/>
      <c r="K1041" s="182"/>
      <c r="L1041" s="182"/>
      <c r="M1041" s="182"/>
      <c r="N1041" s="182"/>
      <c r="O1041" s="182"/>
      <c r="P1041" s="182"/>
      <c r="Q1041" s="182"/>
      <c r="R1041" s="182"/>
      <c r="S1041" s="182"/>
      <c r="T1041" s="182"/>
      <c r="U1041" s="182"/>
      <c r="V1041" s="182"/>
      <c r="W1041" s="182"/>
      <c r="X1041" s="182"/>
      <c r="Y1041" s="182"/>
      <c r="Z1041" s="182"/>
      <c r="AA1041" s="182"/>
      <c r="AB1041" s="182"/>
      <c r="AC1041" s="182"/>
      <c r="AD1041" s="182"/>
      <c r="AE1041" s="182"/>
      <c r="AF1041" s="182"/>
      <c r="AG1041" s="182"/>
      <c r="AH1041" s="182"/>
      <c r="AI1041" s="182"/>
      <c r="AJ1041" s="182"/>
      <c r="AK1041" s="182"/>
      <c r="AL1041" s="182"/>
      <c r="AM1041" s="182"/>
      <c r="AN1041" s="182"/>
      <c r="AO1041" s="182"/>
      <c r="AP1041" s="182"/>
      <c r="AQ1041" s="182"/>
      <c r="AR1041" s="182"/>
      <c r="AS1041" s="182"/>
      <c r="AT1041" s="182"/>
      <c r="AU1041" s="183">
        <f t="shared" si="23"/>
        <v>0</v>
      </c>
    </row>
    <row r="1042" spans="1:47" ht="17">
      <c r="A1042" s="257"/>
      <c r="B1042" s="258" t="str">
        <f>'Operating Cost Categories'!A3</f>
        <v>Insurance</v>
      </c>
      <c r="C1042" s="250">
        <f>'Operating Cost Summary'!B1011</f>
        <v>0</v>
      </c>
      <c r="D1042" s="250">
        <f>'Operating Cost Summary'!C1011</f>
        <v>0</v>
      </c>
      <c r="E1042" s="250">
        <f>'Operating Cost Summary'!D1011</f>
        <v>0</v>
      </c>
      <c r="F1042" s="184" t="s">
        <v>122</v>
      </c>
      <c r="G1042" s="185"/>
      <c r="H1042" s="185"/>
      <c r="I1042" s="185"/>
      <c r="J1042" s="185"/>
      <c r="K1042" s="185"/>
      <c r="L1042" s="185"/>
      <c r="M1042" s="185"/>
      <c r="N1042" s="185"/>
      <c r="O1042" s="185"/>
      <c r="P1042" s="185"/>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3">
        <f t="shared" si="23"/>
        <v>0</v>
      </c>
    </row>
    <row r="1043" spans="1:47" ht="17">
      <c r="A1043" s="257"/>
      <c r="B1043" s="259"/>
      <c r="C1043" s="251"/>
      <c r="D1043" s="251"/>
      <c r="E1043" s="251"/>
      <c r="F1043" s="181" t="s">
        <v>123</v>
      </c>
      <c r="G1043" s="182"/>
      <c r="H1043" s="182"/>
      <c r="I1043" s="182"/>
      <c r="J1043" s="182"/>
      <c r="K1043" s="182"/>
      <c r="L1043" s="182"/>
      <c r="M1043" s="182"/>
      <c r="N1043" s="182"/>
      <c r="O1043" s="182"/>
      <c r="P1043" s="182"/>
      <c r="Q1043" s="182"/>
      <c r="R1043" s="182"/>
      <c r="S1043" s="182"/>
      <c r="T1043" s="182"/>
      <c r="U1043" s="182"/>
      <c r="V1043" s="182"/>
      <c r="W1043" s="182"/>
      <c r="X1043" s="182"/>
      <c r="Y1043" s="182"/>
      <c r="Z1043" s="182"/>
      <c r="AA1043" s="182"/>
      <c r="AB1043" s="182"/>
      <c r="AC1043" s="182"/>
      <c r="AD1043" s="182"/>
      <c r="AE1043" s="182"/>
      <c r="AF1043" s="182"/>
      <c r="AG1043" s="182"/>
      <c r="AH1043" s="182"/>
      <c r="AI1043" s="182"/>
      <c r="AJ1043" s="182"/>
      <c r="AK1043" s="182"/>
      <c r="AL1043" s="182"/>
      <c r="AM1043" s="182"/>
      <c r="AN1043" s="182"/>
      <c r="AO1043" s="182"/>
      <c r="AP1043" s="182"/>
      <c r="AQ1043" s="182"/>
      <c r="AR1043" s="182"/>
      <c r="AS1043" s="182"/>
      <c r="AT1043" s="182"/>
      <c r="AU1043" s="183">
        <f t="shared" si="23"/>
        <v>0</v>
      </c>
    </row>
    <row r="1044" spans="1:47" ht="17">
      <c r="A1044" s="257"/>
      <c r="B1044" s="260"/>
      <c r="C1044" s="252"/>
      <c r="D1044" s="252"/>
      <c r="E1044" s="252"/>
      <c r="F1044" s="184" t="s">
        <v>124</v>
      </c>
      <c r="G1044" s="185"/>
      <c r="H1044" s="185"/>
      <c r="I1044" s="185"/>
      <c r="J1044" s="185"/>
      <c r="K1044" s="185"/>
      <c r="L1044" s="185"/>
      <c r="M1044" s="185"/>
      <c r="N1044" s="185"/>
      <c r="O1044" s="185"/>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3">
        <f t="shared" si="23"/>
        <v>0</v>
      </c>
    </row>
    <row r="1045" spans="1:47" ht="17">
      <c r="A1045" s="257"/>
      <c r="B1045" s="249" t="str">
        <f>'Operating Cost Categories'!A4</f>
        <v>Rent</v>
      </c>
      <c r="C1045" s="250">
        <f>'Operating Cost Summary'!B1012</f>
        <v>0</v>
      </c>
      <c r="D1045" s="250">
        <f>'Operating Cost Summary'!C1012</f>
        <v>0</v>
      </c>
      <c r="E1045" s="250">
        <f>'Operating Cost Summary'!D1012</f>
        <v>0</v>
      </c>
      <c r="F1045" s="181" t="s">
        <v>122</v>
      </c>
      <c r="G1045" s="182"/>
      <c r="H1045" s="182"/>
      <c r="I1045" s="182"/>
      <c r="J1045" s="182"/>
      <c r="K1045" s="182"/>
      <c r="L1045" s="182"/>
      <c r="M1045" s="182"/>
      <c r="N1045" s="182"/>
      <c r="O1045" s="182"/>
      <c r="P1045" s="182"/>
      <c r="Q1045" s="182"/>
      <c r="R1045" s="182"/>
      <c r="S1045" s="182"/>
      <c r="T1045" s="182"/>
      <c r="U1045" s="182"/>
      <c r="V1045" s="182"/>
      <c r="W1045" s="182"/>
      <c r="X1045" s="182"/>
      <c r="Y1045" s="182"/>
      <c r="Z1045" s="182"/>
      <c r="AA1045" s="182"/>
      <c r="AB1045" s="182"/>
      <c r="AC1045" s="182"/>
      <c r="AD1045" s="182"/>
      <c r="AE1045" s="182"/>
      <c r="AF1045" s="182"/>
      <c r="AG1045" s="182"/>
      <c r="AH1045" s="182"/>
      <c r="AI1045" s="182"/>
      <c r="AJ1045" s="182"/>
      <c r="AK1045" s="182"/>
      <c r="AL1045" s="182"/>
      <c r="AM1045" s="182"/>
      <c r="AN1045" s="182"/>
      <c r="AO1045" s="182"/>
      <c r="AP1045" s="182"/>
      <c r="AQ1045" s="182"/>
      <c r="AR1045" s="182"/>
      <c r="AS1045" s="182"/>
      <c r="AT1045" s="182"/>
      <c r="AU1045" s="183">
        <f t="shared" si="23"/>
        <v>0</v>
      </c>
    </row>
    <row r="1046" spans="1:47" ht="17">
      <c r="A1046" s="257"/>
      <c r="B1046" s="249"/>
      <c r="C1046" s="251"/>
      <c r="D1046" s="251"/>
      <c r="E1046" s="251"/>
      <c r="F1046" s="184" t="s">
        <v>123</v>
      </c>
      <c r="G1046" s="185"/>
      <c r="H1046" s="185"/>
      <c r="I1046" s="185"/>
      <c r="J1046" s="185"/>
      <c r="K1046" s="185"/>
      <c r="L1046" s="185"/>
      <c r="M1046" s="185"/>
      <c r="N1046" s="185"/>
      <c r="O1046" s="185"/>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3">
        <f t="shared" si="23"/>
        <v>0</v>
      </c>
    </row>
    <row r="1047" spans="1:47" ht="17">
      <c r="A1047" s="257"/>
      <c r="B1047" s="249"/>
      <c r="C1047" s="252"/>
      <c r="D1047" s="252"/>
      <c r="E1047" s="252"/>
      <c r="F1047" s="181" t="s">
        <v>124</v>
      </c>
      <c r="G1047" s="182"/>
      <c r="H1047" s="182"/>
      <c r="I1047" s="182"/>
      <c r="J1047" s="182"/>
      <c r="K1047" s="182"/>
      <c r="L1047" s="182"/>
      <c r="M1047" s="182"/>
      <c r="N1047" s="182"/>
      <c r="O1047" s="182"/>
      <c r="P1047" s="182"/>
      <c r="Q1047" s="182"/>
      <c r="R1047" s="182"/>
      <c r="S1047" s="182"/>
      <c r="T1047" s="182"/>
      <c r="U1047" s="182"/>
      <c r="V1047" s="182"/>
      <c r="W1047" s="182"/>
      <c r="X1047" s="182"/>
      <c r="Y1047" s="182"/>
      <c r="Z1047" s="182"/>
      <c r="AA1047" s="182"/>
      <c r="AB1047" s="182"/>
      <c r="AC1047" s="182"/>
      <c r="AD1047" s="182"/>
      <c r="AE1047" s="182"/>
      <c r="AF1047" s="182"/>
      <c r="AG1047" s="182"/>
      <c r="AH1047" s="182"/>
      <c r="AI1047" s="182"/>
      <c r="AJ1047" s="182"/>
      <c r="AK1047" s="182"/>
      <c r="AL1047" s="182"/>
      <c r="AM1047" s="182"/>
      <c r="AN1047" s="182"/>
      <c r="AO1047" s="182"/>
      <c r="AP1047" s="182"/>
      <c r="AQ1047" s="182"/>
      <c r="AR1047" s="182"/>
      <c r="AS1047" s="182"/>
      <c r="AT1047" s="182"/>
      <c r="AU1047" s="183">
        <f t="shared" si="23"/>
        <v>0</v>
      </c>
    </row>
    <row r="1048" spans="1:47" ht="17">
      <c r="A1048" s="257"/>
      <c r="B1048" s="249" t="str">
        <f>'Operating Cost Categories'!A5</f>
        <v>Utilities</v>
      </c>
      <c r="C1048" s="250">
        <f>'Operating Cost Summary'!B1013</f>
        <v>0</v>
      </c>
      <c r="D1048" s="250">
        <f>'Operating Cost Summary'!C1013</f>
        <v>0</v>
      </c>
      <c r="E1048" s="250">
        <f>'Operating Cost Summary'!D1013</f>
        <v>0</v>
      </c>
      <c r="F1048" s="184" t="s">
        <v>122</v>
      </c>
      <c r="G1048" s="185"/>
      <c r="H1048" s="185"/>
      <c r="I1048" s="185"/>
      <c r="J1048" s="185"/>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3">
        <f t="shared" si="23"/>
        <v>0</v>
      </c>
    </row>
    <row r="1049" spans="1:47" ht="17">
      <c r="A1049" s="257"/>
      <c r="B1049" s="249"/>
      <c r="C1049" s="251"/>
      <c r="D1049" s="251"/>
      <c r="E1049" s="251"/>
      <c r="F1049" s="181" t="s">
        <v>123</v>
      </c>
      <c r="G1049" s="182"/>
      <c r="H1049" s="182"/>
      <c r="I1049" s="182"/>
      <c r="J1049" s="182"/>
      <c r="K1049" s="182"/>
      <c r="L1049" s="182"/>
      <c r="M1049" s="182"/>
      <c r="N1049" s="182"/>
      <c r="O1049" s="182"/>
      <c r="P1049" s="182"/>
      <c r="Q1049" s="182"/>
      <c r="R1049" s="182"/>
      <c r="S1049" s="182"/>
      <c r="T1049" s="182"/>
      <c r="U1049" s="182"/>
      <c r="V1049" s="182"/>
      <c r="W1049" s="182"/>
      <c r="X1049" s="182"/>
      <c r="Y1049" s="182"/>
      <c r="Z1049" s="182"/>
      <c r="AA1049" s="182"/>
      <c r="AB1049" s="182"/>
      <c r="AC1049" s="182"/>
      <c r="AD1049" s="182"/>
      <c r="AE1049" s="182"/>
      <c r="AF1049" s="182"/>
      <c r="AG1049" s="182"/>
      <c r="AH1049" s="182"/>
      <c r="AI1049" s="182"/>
      <c r="AJ1049" s="182"/>
      <c r="AK1049" s="182"/>
      <c r="AL1049" s="182"/>
      <c r="AM1049" s="182"/>
      <c r="AN1049" s="182"/>
      <c r="AO1049" s="182"/>
      <c r="AP1049" s="182"/>
      <c r="AQ1049" s="182"/>
      <c r="AR1049" s="182"/>
      <c r="AS1049" s="182"/>
      <c r="AT1049" s="182"/>
      <c r="AU1049" s="183">
        <f t="shared" si="23"/>
        <v>0</v>
      </c>
    </row>
    <row r="1050" spans="1:47" ht="17">
      <c r="A1050" s="257"/>
      <c r="B1050" s="249"/>
      <c r="C1050" s="252"/>
      <c r="D1050" s="252"/>
      <c r="E1050" s="252"/>
      <c r="F1050" s="184" t="s">
        <v>124</v>
      </c>
      <c r="G1050" s="185"/>
      <c r="H1050" s="185"/>
      <c r="I1050" s="185"/>
      <c r="J1050" s="185"/>
      <c r="K1050" s="185"/>
      <c r="L1050" s="185"/>
      <c r="M1050" s="185"/>
      <c r="N1050" s="185"/>
      <c r="O1050" s="185"/>
      <c r="P1050" s="185"/>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3">
        <f t="shared" si="23"/>
        <v>0</v>
      </c>
    </row>
    <row r="1051" spans="1:47" ht="17">
      <c r="A1051" s="257"/>
      <c r="B1051" s="249" t="str">
        <f>'Operating Cost Categories'!A6</f>
        <v>Internet/Phones</v>
      </c>
      <c r="C1051" s="250">
        <f>'Operating Cost Summary'!B1014</f>
        <v>0</v>
      </c>
      <c r="D1051" s="250">
        <f>'Operating Cost Summary'!C1014</f>
        <v>0</v>
      </c>
      <c r="E1051" s="250">
        <f>'Operating Cost Summary'!D1014</f>
        <v>0</v>
      </c>
      <c r="F1051" s="181" t="s">
        <v>122</v>
      </c>
      <c r="G1051" s="182"/>
      <c r="H1051" s="182"/>
      <c r="I1051" s="182"/>
      <c r="J1051" s="182"/>
      <c r="K1051" s="182"/>
      <c r="L1051" s="182"/>
      <c r="M1051" s="182"/>
      <c r="N1051" s="182"/>
      <c r="O1051" s="182"/>
      <c r="P1051" s="182"/>
      <c r="Q1051" s="182"/>
      <c r="R1051" s="182"/>
      <c r="S1051" s="182"/>
      <c r="T1051" s="182"/>
      <c r="U1051" s="182"/>
      <c r="V1051" s="182"/>
      <c r="W1051" s="182"/>
      <c r="X1051" s="182"/>
      <c r="Y1051" s="182"/>
      <c r="Z1051" s="182"/>
      <c r="AA1051" s="182"/>
      <c r="AB1051" s="182"/>
      <c r="AC1051" s="182"/>
      <c r="AD1051" s="182"/>
      <c r="AE1051" s="182"/>
      <c r="AF1051" s="182"/>
      <c r="AG1051" s="182"/>
      <c r="AH1051" s="182"/>
      <c r="AI1051" s="182"/>
      <c r="AJ1051" s="182"/>
      <c r="AK1051" s="182"/>
      <c r="AL1051" s="182"/>
      <c r="AM1051" s="182"/>
      <c r="AN1051" s="182"/>
      <c r="AO1051" s="182"/>
      <c r="AP1051" s="182"/>
      <c r="AQ1051" s="182"/>
      <c r="AR1051" s="182"/>
      <c r="AS1051" s="182"/>
      <c r="AT1051" s="182"/>
      <c r="AU1051" s="183">
        <f t="shared" si="23"/>
        <v>0</v>
      </c>
    </row>
    <row r="1052" spans="1:47" ht="17">
      <c r="A1052" s="257"/>
      <c r="B1052" s="249"/>
      <c r="C1052" s="251"/>
      <c r="D1052" s="251"/>
      <c r="E1052" s="251"/>
      <c r="F1052" s="184" t="s">
        <v>123</v>
      </c>
      <c r="G1052" s="185"/>
      <c r="H1052" s="185"/>
      <c r="I1052" s="185"/>
      <c r="J1052" s="185"/>
      <c r="K1052" s="185"/>
      <c r="L1052" s="185"/>
      <c r="M1052" s="185"/>
      <c r="N1052" s="185"/>
      <c r="O1052" s="185"/>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3">
        <f t="shared" si="23"/>
        <v>0</v>
      </c>
    </row>
    <row r="1053" spans="1:47" ht="17">
      <c r="A1053" s="257"/>
      <c r="B1053" s="249"/>
      <c r="C1053" s="252"/>
      <c r="D1053" s="252"/>
      <c r="E1053" s="252"/>
      <c r="F1053" s="181" t="s">
        <v>124</v>
      </c>
      <c r="G1053" s="182"/>
      <c r="H1053" s="182"/>
      <c r="I1053" s="182"/>
      <c r="J1053" s="182"/>
      <c r="K1053" s="182"/>
      <c r="L1053" s="182"/>
      <c r="M1053" s="182"/>
      <c r="N1053" s="182"/>
      <c r="O1053" s="182"/>
      <c r="P1053" s="182"/>
      <c r="Q1053" s="182"/>
      <c r="R1053" s="182"/>
      <c r="S1053" s="182"/>
      <c r="T1053" s="182"/>
      <c r="U1053" s="182"/>
      <c r="V1053" s="182"/>
      <c r="W1053" s="182"/>
      <c r="X1053" s="182"/>
      <c r="Y1053" s="182"/>
      <c r="Z1053" s="182"/>
      <c r="AA1053" s="182"/>
      <c r="AB1053" s="182"/>
      <c r="AC1053" s="182"/>
      <c r="AD1053" s="182"/>
      <c r="AE1053" s="182"/>
      <c r="AF1053" s="182"/>
      <c r="AG1053" s="182"/>
      <c r="AH1053" s="182"/>
      <c r="AI1053" s="182"/>
      <c r="AJ1053" s="182"/>
      <c r="AK1053" s="182"/>
      <c r="AL1053" s="182"/>
      <c r="AM1053" s="182"/>
      <c r="AN1053" s="182"/>
      <c r="AO1053" s="182"/>
      <c r="AP1053" s="182"/>
      <c r="AQ1053" s="182"/>
      <c r="AR1053" s="182"/>
      <c r="AS1053" s="182"/>
      <c r="AT1053" s="182"/>
      <c r="AU1053" s="183">
        <f t="shared" si="23"/>
        <v>0</v>
      </c>
    </row>
    <row r="1054" spans="1:47" ht="17">
      <c r="A1054" s="257"/>
      <c r="B1054" s="249" t="str">
        <f>'Operating Cost Categories'!A7</f>
        <v>Office Supplies</v>
      </c>
      <c r="C1054" s="250">
        <f>'Operating Cost Summary'!B1015</f>
        <v>0</v>
      </c>
      <c r="D1054" s="250">
        <f>'Operating Cost Summary'!C1015</f>
        <v>0</v>
      </c>
      <c r="E1054" s="250">
        <f>'Operating Cost Summary'!D1015</f>
        <v>0</v>
      </c>
      <c r="F1054" s="184" t="s">
        <v>122</v>
      </c>
      <c r="G1054" s="185"/>
      <c r="H1054" s="185"/>
      <c r="I1054" s="185"/>
      <c r="J1054" s="185"/>
      <c r="K1054" s="185"/>
      <c r="L1054" s="185"/>
      <c r="M1054" s="185"/>
      <c r="N1054" s="185"/>
      <c r="O1054" s="185"/>
      <c r="P1054" s="185"/>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3">
        <f t="shared" si="23"/>
        <v>0</v>
      </c>
    </row>
    <row r="1055" spans="1:47" ht="17">
      <c r="A1055" s="257"/>
      <c r="B1055" s="249"/>
      <c r="C1055" s="251"/>
      <c r="D1055" s="251"/>
      <c r="E1055" s="251"/>
      <c r="F1055" s="181" t="s">
        <v>123</v>
      </c>
      <c r="G1055" s="182"/>
      <c r="H1055" s="182"/>
      <c r="I1055" s="182"/>
      <c r="J1055" s="182"/>
      <c r="K1055" s="182"/>
      <c r="L1055" s="182"/>
      <c r="M1055" s="182"/>
      <c r="N1055" s="182"/>
      <c r="O1055" s="182"/>
      <c r="P1055" s="182"/>
      <c r="Q1055" s="182"/>
      <c r="R1055" s="182"/>
      <c r="S1055" s="182"/>
      <c r="T1055" s="182"/>
      <c r="U1055" s="182"/>
      <c r="V1055" s="182"/>
      <c r="W1055" s="182"/>
      <c r="X1055" s="182"/>
      <c r="Y1055" s="182"/>
      <c r="Z1055" s="182"/>
      <c r="AA1055" s="182"/>
      <c r="AB1055" s="182"/>
      <c r="AC1055" s="182"/>
      <c r="AD1055" s="182"/>
      <c r="AE1055" s="182"/>
      <c r="AF1055" s="182"/>
      <c r="AG1055" s="182"/>
      <c r="AH1055" s="182"/>
      <c r="AI1055" s="182"/>
      <c r="AJ1055" s="182"/>
      <c r="AK1055" s="182"/>
      <c r="AL1055" s="182"/>
      <c r="AM1055" s="182"/>
      <c r="AN1055" s="182"/>
      <c r="AO1055" s="182"/>
      <c r="AP1055" s="182"/>
      <c r="AQ1055" s="182"/>
      <c r="AR1055" s="182"/>
      <c r="AS1055" s="182"/>
      <c r="AT1055" s="182"/>
      <c r="AU1055" s="183">
        <f t="shared" si="23"/>
        <v>0</v>
      </c>
    </row>
    <row r="1056" spans="1:47" ht="17">
      <c r="A1056" s="257"/>
      <c r="B1056" s="249"/>
      <c r="C1056" s="252"/>
      <c r="D1056" s="252"/>
      <c r="E1056" s="252"/>
      <c r="F1056" s="184" t="s">
        <v>124</v>
      </c>
      <c r="G1056" s="185"/>
      <c r="H1056" s="185"/>
      <c r="I1056" s="185"/>
      <c r="J1056" s="185"/>
      <c r="K1056" s="185"/>
      <c r="L1056" s="185"/>
      <c r="M1056" s="185"/>
      <c r="N1056" s="185"/>
      <c r="O1056" s="185"/>
      <c r="P1056" s="185"/>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3">
        <f t="shared" si="23"/>
        <v>0</v>
      </c>
    </row>
    <row r="1057" spans="1:47" ht="17">
      <c r="A1057" s="257"/>
      <c r="B1057" s="249" t="str">
        <f>'Operating Cost Categories'!A8</f>
        <v>Transportation</v>
      </c>
      <c r="C1057" s="250">
        <f>'Operating Cost Summary'!B1016</f>
        <v>0</v>
      </c>
      <c r="D1057" s="250">
        <f>'Operating Cost Summary'!C1016</f>
        <v>0</v>
      </c>
      <c r="E1057" s="250">
        <f>'Operating Cost Summary'!D1016</f>
        <v>0</v>
      </c>
      <c r="F1057" s="181" t="s">
        <v>122</v>
      </c>
      <c r="G1057" s="182"/>
      <c r="H1057" s="182"/>
      <c r="I1057" s="182"/>
      <c r="J1057" s="182"/>
      <c r="K1057" s="182"/>
      <c r="L1057" s="182"/>
      <c r="M1057" s="182"/>
      <c r="N1057" s="182"/>
      <c r="O1057" s="182"/>
      <c r="P1057" s="182"/>
      <c r="Q1057" s="182"/>
      <c r="R1057" s="182"/>
      <c r="S1057" s="182"/>
      <c r="T1057" s="182"/>
      <c r="U1057" s="182"/>
      <c r="V1057" s="182"/>
      <c r="W1057" s="182"/>
      <c r="X1057" s="182"/>
      <c r="Y1057" s="182"/>
      <c r="Z1057" s="182"/>
      <c r="AA1057" s="182"/>
      <c r="AB1057" s="182"/>
      <c r="AC1057" s="182"/>
      <c r="AD1057" s="182"/>
      <c r="AE1057" s="182"/>
      <c r="AF1057" s="182"/>
      <c r="AG1057" s="182"/>
      <c r="AH1057" s="182"/>
      <c r="AI1057" s="182"/>
      <c r="AJ1057" s="182"/>
      <c r="AK1057" s="182"/>
      <c r="AL1057" s="182"/>
      <c r="AM1057" s="182"/>
      <c r="AN1057" s="182"/>
      <c r="AO1057" s="182"/>
      <c r="AP1057" s="182"/>
      <c r="AQ1057" s="182"/>
      <c r="AR1057" s="182"/>
      <c r="AS1057" s="182"/>
      <c r="AT1057" s="182"/>
      <c r="AU1057" s="183">
        <f t="shared" si="23"/>
        <v>0</v>
      </c>
    </row>
    <row r="1058" spans="1:47" ht="17">
      <c r="A1058" s="257"/>
      <c r="B1058" s="249"/>
      <c r="C1058" s="251"/>
      <c r="D1058" s="251"/>
      <c r="E1058" s="251"/>
      <c r="F1058" s="184" t="s">
        <v>123</v>
      </c>
      <c r="G1058" s="185"/>
      <c r="H1058" s="185"/>
      <c r="I1058" s="185"/>
      <c r="J1058" s="185"/>
      <c r="K1058" s="185"/>
      <c r="L1058" s="185"/>
      <c r="M1058" s="185"/>
      <c r="N1058" s="185"/>
      <c r="O1058" s="185"/>
      <c r="P1058" s="185"/>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3">
        <f t="shared" si="23"/>
        <v>0</v>
      </c>
    </row>
    <row r="1059" spans="1:47" ht="17">
      <c r="A1059" s="257"/>
      <c r="B1059" s="249"/>
      <c r="C1059" s="252"/>
      <c r="D1059" s="252"/>
      <c r="E1059" s="252"/>
      <c r="F1059" s="181" t="s">
        <v>124</v>
      </c>
      <c r="G1059" s="182"/>
      <c r="H1059" s="182"/>
      <c r="I1059" s="182"/>
      <c r="J1059" s="182"/>
      <c r="K1059" s="182"/>
      <c r="L1059" s="182"/>
      <c r="M1059" s="182"/>
      <c r="N1059" s="182"/>
      <c r="O1059" s="182"/>
      <c r="P1059" s="182"/>
      <c r="Q1059" s="182"/>
      <c r="R1059" s="182"/>
      <c r="S1059" s="182"/>
      <c r="T1059" s="182"/>
      <c r="U1059" s="182"/>
      <c r="V1059" s="182"/>
      <c r="W1059" s="182"/>
      <c r="X1059" s="182"/>
      <c r="Y1059" s="182"/>
      <c r="Z1059" s="182"/>
      <c r="AA1059" s="182"/>
      <c r="AB1059" s="182"/>
      <c r="AC1059" s="182"/>
      <c r="AD1059" s="182"/>
      <c r="AE1059" s="182"/>
      <c r="AF1059" s="182"/>
      <c r="AG1059" s="182"/>
      <c r="AH1059" s="182"/>
      <c r="AI1059" s="182"/>
      <c r="AJ1059" s="182"/>
      <c r="AK1059" s="182"/>
      <c r="AL1059" s="182"/>
      <c r="AM1059" s="182"/>
      <c r="AN1059" s="182"/>
      <c r="AO1059" s="182"/>
      <c r="AP1059" s="182"/>
      <c r="AQ1059" s="182"/>
      <c r="AR1059" s="182"/>
      <c r="AS1059" s="182"/>
      <c r="AT1059" s="182"/>
      <c r="AU1059" s="183">
        <f t="shared" si="23"/>
        <v>0</v>
      </c>
    </row>
    <row r="1060" spans="1:47" ht="17">
      <c r="A1060" s="257"/>
      <c r="B1060" s="249" t="str">
        <f>'Operating Cost Categories'!A9</f>
        <v>Consultants/Contracts</v>
      </c>
      <c r="C1060" s="250">
        <f>'Operating Cost Summary'!B1017</f>
        <v>0</v>
      </c>
      <c r="D1060" s="250">
        <f>'Operating Cost Summary'!C1017</f>
        <v>0</v>
      </c>
      <c r="E1060" s="250">
        <f>'Operating Cost Summary'!D1017</f>
        <v>0</v>
      </c>
      <c r="F1060" s="184" t="s">
        <v>122</v>
      </c>
      <c r="G1060" s="185"/>
      <c r="H1060" s="185"/>
      <c r="I1060" s="185"/>
      <c r="J1060" s="185"/>
      <c r="K1060" s="185"/>
      <c r="L1060" s="185"/>
      <c r="M1060" s="185"/>
      <c r="N1060" s="185"/>
      <c r="O1060" s="185"/>
      <c r="P1060" s="185"/>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3">
        <f t="shared" si="23"/>
        <v>0</v>
      </c>
    </row>
    <row r="1061" spans="1:47" ht="17">
      <c r="A1061" s="257"/>
      <c r="B1061" s="249"/>
      <c r="C1061" s="251"/>
      <c r="D1061" s="251"/>
      <c r="E1061" s="251"/>
      <c r="F1061" s="181" t="s">
        <v>123</v>
      </c>
      <c r="G1061" s="182"/>
      <c r="H1061" s="182"/>
      <c r="I1061" s="182"/>
      <c r="J1061" s="182"/>
      <c r="K1061" s="182"/>
      <c r="L1061" s="182"/>
      <c r="M1061" s="182"/>
      <c r="N1061" s="182"/>
      <c r="O1061" s="182"/>
      <c r="P1061" s="182"/>
      <c r="Q1061" s="182"/>
      <c r="R1061" s="182"/>
      <c r="S1061" s="182"/>
      <c r="T1061" s="182"/>
      <c r="U1061" s="182"/>
      <c r="V1061" s="182"/>
      <c r="W1061" s="182"/>
      <c r="X1061" s="182"/>
      <c r="Y1061" s="182"/>
      <c r="Z1061" s="182"/>
      <c r="AA1061" s="182"/>
      <c r="AB1061" s="182"/>
      <c r="AC1061" s="182"/>
      <c r="AD1061" s="182"/>
      <c r="AE1061" s="182"/>
      <c r="AF1061" s="182"/>
      <c r="AG1061" s="182"/>
      <c r="AH1061" s="182"/>
      <c r="AI1061" s="182"/>
      <c r="AJ1061" s="182"/>
      <c r="AK1061" s="182"/>
      <c r="AL1061" s="182"/>
      <c r="AM1061" s="182"/>
      <c r="AN1061" s="182"/>
      <c r="AO1061" s="182"/>
      <c r="AP1061" s="182"/>
      <c r="AQ1061" s="182"/>
      <c r="AR1061" s="182"/>
      <c r="AS1061" s="182"/>
      <c r="AT1061" s="182"/>
      <c r="AU1061" s="183">
        <f t="shared" si="23"/>
        <v>0</v>
      </c>
    </row>
    <row r="1062" spans="1:47" ht="17">
      <c r="A1062" s="257"/>
      <c r="B1062" s="249"/>
      <c r="C1062" s="252"/>
      <c r="D1062" s="252"/>
      <c r="E1062" s="252"/>
      <c r="F1062" s="184" t="s">
        <v>124</v>
      </c>
      <c r="G1062" s="185"/>
      <c r="H1062" s="185"/>
      <c r="I1062" s="185"/>
      <c r="J1062" s="185"/>
      <c r="K1062" s="185"/>
      <c r="L1062" s="185"/>
      <c r="M1062" s="185"/>
      <c r="N1062" s="185"/>
      <c r="O1062" s="185"/>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3">
        <f t="shared" si="23"/>
        <v>0</v>
      </c>
    </row>
    <row r="1063" spans="1:47" ht="17">
      <c r="A1063" s="257"/>
      <c r="B1063" s="249" t="str">
        <f>'Operating Cost Categories'!A10</f>
        <v>A</v>
      </c>
      <c r="C1063" s="250">
        <f>'Operating Cost Summary'!B1018</f>
        <v>0</v>
      </c>
      <c r="D1063" s="250">
        <f>'Operating Cost Summary'!C1018</f>
        <v>0</v>
      </c>
      <c r="E1063" s="250">
        <f>'Operating Cost Summary'!D1018</f>
        <v>0</v>
      </c>
      <c r="F1063" s="181" t="s">
        <v>122</v>
      </c>
      <c r="G1063" s="182"/>
      <c r="H1063" s="182"/>
      <c r="I1063" s="182"/>
      <c r="J1063" s="182"/>
      <c r="K1063" s="182"/>
      <c r="L1063" s="182"/>
      <c r="M1063" s="182"/>
      <c r="N1063" s="182"/>
      <c r="O1063" s="182"/>
      <c r="P1063" s="182"/>
      <c r="Q1063" s="182"/>
      <c r="R1063" s="182"/>
      <c r="S1063" s="182"/>
      <c r="T1063" s="182"/>
      <c r="U1063" s="182"/>
      <c r="V1063" s="182"/>
      <c r="W1063" s="182"/>
      <c r="X1063" s="182"/>
      <c r="Y1063" s="182"/>
      <c r="Z1063" s="182"/>
      <c r="AA1063" s="182"/>
      <c r="AB1063" s="182"/>
      <c r="AC1063" s="182"/>
      <c r="AD1063" s="182"/>
      <c r="AE1063" s="182"/>
      <c r="AF1063" s="182"/>
      <c r="AG1063" s="182"/>
      <c r="AH1063" s="182"/>
      <c r="AI1063" s="182"/>
      <c r="AJ1063" s="182"/>
      <c r="AK1063" s="182"/>
      <c r="AL1063" s="182"/>
      <c r="AM1063" s="182"/>
      <c r="AN1063" s="182"/>
      <c r="AO1063" s="182"/>
      <c r="AP1063" s="182"/>
      <c r="AQ1063" s="182"/>
      <c r="AR1063" s="182"/>
      <c r="AS1063" s="182"/>
      <c r="AT1063" s="182"/>
      <c r="AU1063" s="183">
        <f t="shared" si="23"/>
        <v>0</v>
      </c>
    </row>
    <row r="1064" spans="1:47" ht="17">
      <c r="A1064" s="257"/>
      <c r="B1064" s="249"/>
      <c r="C1064" s="251"/>
      <c r="D1064" s="251"/>
      <c r="E1064" s="251"/>
      <c r="F1064" s="184" t="s">
        <v>123</v>
      </c>
      <c r="G1064" s="185"/>
      <c r="H1064" s="185"/>
      <c r="I1064" s="185"/>
      <c r="J1064" s="185"/>
      <c r="K1064" s="185"/>
      <c r="L1064" s="185"/>
      <c r="M1064" s="185"/>
      <c r="N1064" s="185"/>
      <c r="O1064" s="185"/>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3">
        <f t="shared" si="23"/>
        <v>0</v>
      </c>
    </row>
    <row r="1065" spans="1:47" ht="17">
      <c r="A1065" s="257"/>
      <c r="B1065" s="249"/>
      <c r="C1065" s="252"/>
      <c r="D1065" s="252"/>
      <c r="E1065" s="252"/>
      <c r="F1065" s="181" t="s">
        <v>124</v>
      </c>
      <c r="G1065" s="182"/>
      <c r="H1065" s="182"/>
      <c r="I1065" s="182"/>
      <c r="J1065" s="182"/>
      <c r="K1065" s="182"/>
      <c r="L1065" s="182"/>
      <c r="M1065" s="182"/>
      <c r="N1065" s="182"/>
      <c r="O1065" s="182"/>
      <c r="P1065" s="182"/>
      <c r="Q1065" s="182"/>
      <c r="R1065" s="182"/>
      <c r="S1065" s="182"/>
      <c r="T1065" s="182"/>
      <c r="U1065" s="182"/>
      <c r="V1065" s="182"/>
      <c r="W1065" s="182"/>
      <c r="X1065" s="182"/>
      <c r="Y1065" s="182"/>
      <c r="Z1065" s="182"/>
      <c r="AA1065" s="182"/>
      <c r="AB1065" s="182"/>
      <c r="AC1065" s="182"/>
      <c r="AD1065" s="182"/>
      <c r="AE1065" s="182"/>
      <c r="AF1065" s="182"/>
      <c r="AG1065" s="182"/>
      <c r="AH1065" s="182"/>
      <c r="AI1065" s="182"/>
      <c r="AJ1065" s="182"/>
      <c r="AK1065" s="182"/>
      <c r="AL1065" s="182"/>
      <c r="AM1065" s="182"/>
      <c r="AN1065" s="182"/>
      <c r="AO1065" s="182"/>
      <c r="AP1065" s="182"/>
      <c r="AQ1065" s="182"/>
      <c r="AR1065" s="182"/>
      <c r="AS1065" s="182"/>
      <c r="AT1065" s="182"/>
      <c r="AU1065" s="183">
        <f t="shared" si="23"/>
        <v>0</v>
      </c>
    </row>
    <row r="1066" spans="1:47" ht="17">
      <c r="A1066" s="257"/>
      <c r="B1066" s="249" t="str">
        <f>'Operating Cost Categories'!A11</f>
        <v>B</v>
      </c>
      <c r="C1066" s="250">
        <f>'Operating Cost Summary'!B1019</f>
        <v>0</v>
      </c>
      <c r="D1066" s="250">
        <f>'Operating Cost Summary'!C1019</f>
        <v>0</v>
      </c>
      <c r="E1066" s="250">
        <f>'Operating Cost Summary'!D1019</f>
        <v>0</v>
      </c>
      <c r="F1066" s="184" t="s">
        <v>122</v>
      </c>
      <c r="G1066" s="185"/>
      <c r="H1066" s="185"/>
      <c r="I1066" s="185"/>
      <c r="J1066" s="185"/>
      <c r="K1066" s="185"/>
      <c r="L1066" s="185"/>
      <c r="M1066" s="185"/>
      <c r="N1066" s="185"/>
      <c r="O1066" s="185"/>
      <c r="P1066" s="185"/>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3">
        <f t="shared" si="23"/>
        <v>0</v>
      </c>
    </row>
    <row r="1067" spans="1:47" ht="17">
      <c r="A1067" s="257"/>
      <c r="B1067" s="249"/>
      <c r="C1067" s="251"/>
      <c r="D1067" s="251"/>
      <c r="E1067" s="251"/>
      <c r="F1067" s="181" t="s">
        <v>123</v>
      </c>
      <c r="G1067" s="182"/>
      <c r="H1067" s="182"/>
      <c r="I1067" s="182"/>
      <c r="J1067" s="182"/>
      <c r="K1067" s="182"/>
      <c r="L1067" s="182"/>
      <c r="M1067" s="182"/>
      <c r="N1067" s="182"/>
      <c r="O1067" s="182"/>
      <c r="P1067" s="182"/>
      <c r="Q1067" s="182"/>
      <c r="R1067" s="182"/>
      <c r="S1067" s="182"/>
      <c r="T1067" s="182"/>
      <c r="U1067" s="182"/>
      <c r="V1067" s="182"/>
      <c r="W1067" s="182"/>
      <c r="X1067" s="182"/>
      <c r="Y1067" s="182"/>
      <c r="Z1067" s="182"/>
      <c r="AA1067" s="182"/>
      <c r="AB1067" s="182"/>
      <c r="AC1067" s="182"/>
      <c r="AD1067" s="182"/>
      <c r="AE1067" s="182"/>
      <c r="AF1067" s="182"/>
      <c r="AG1067" s="182"/>
      <c r="AH1067" s="182"/>
      <c r="AI1067" s="182"/>
      <c r="AJ1067" s="182"/>
      <c r="AK1067" s="182"/>
      <c r="AL1067" s="182"/>
      <c r="AM1067" s="182"/>
      <c r="AN1067" s="182"/>
      <c r="AO1067" s="182"/>
      <c r="AP1067" s="182"/>
      <c r="AQ1067" s="182"/>
      <c r="AR1067" s="182"/>
      <c r="AS1067" s="182"/>
      <c r="AT1067" s="182"/>
      <c r="AU1067" s="183">
        <f t="shared" si="23"/>
        <v>0</v>
      </c>
    </row>
    <row r="1068" spans="1:47" ht="17">
      <c r="A1068" s="257"/>
      <c r="B1068" s="249"/>
      <c r="C1068" s="252"/>
      <c r="D1068" s="252"/>
      <c r="E1068" s="252"/>
      <c r="F1068" s="184" t="s">
        <v>124</v>
      </c>
      <c r="G1068" s="185"/>
      <c r="H1068" s="185"/>
      <c r="I1068" s="185"/>
      <c r="J1068" s="185"/>
      <c r="K1068" s="185"/>
      <c r="L1068" s="185"/>
      <c r="M1068" s="185"/>
      <c r="N1068" s="185"/>
      <c r="O1068" s="185"/>
      <c r="P1068" s="185"/>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3">
        <f t="shared" si="23"/>
        <v>0</v>
      </c>
    </row>
    <row r="1069" spans="1:47" ht="17">
      <c r="A1069" s="257"/>
      <c r="B1069" s="249" t="str">
        <f>'Operating Cost Categories'!A12</f>
        <v>C</v>
      </c>
      <c r="C1069" s="250">
        <f>'Operating Cost Summary'!B1020</f>
        <v>0</v>
      </c>
      <c r="D1069" s="250">
        <f>'Operating Cost Summary'!C1020</f>
        <v>0</v>
      </c>
      <c r="E1069" s="250">
        <f>'Operating Cost Summary'!D1020</f>
        <v>0</v>
      </c>
      <c r="F1069" s="181" t="s">
        <v>122</v>
      </c>
      <c r="G1069" s="182"/>
      <c r="H1069" s="182"/>
      <c r="I1069" s="182"/>
      <c r="J1069" s="182"/>
      <c r="K1069" s="182"/>
      <c r="L1069" s="182"/>
      <c r="M1069" s="182"/>
      <c r="N1069" s="182"/>
      <c r="O1069" s="182"/>
      <c r="P1069" s="182"/>
      <c r="Q1069" s="182"/>
      <c r="R1069" s="182"/>
      <c r="S1069" s="182"/>
      <c r="T1069" s="182"/>
      <c r="U1069" s="182"/>
      <c r="V1069" s="182"/>
      <c r="W1069" s="182"/>
      <c r="X1069" s="182"/>
      <c r="Y1069" s="182"/>
      <c r="Z1069" s="182"/>
      <c r="AA1069" s="182"/>
      <c r="AB1069" s="182"/>
      <c r="AC1069" s="182"/>
      <c r="AD1069" s="182"/>
      <c r="AE1069" s="182"/>
      <c r="AF1069" s="182"/>
      <c r="AG1069" s="182"/>
      <c r="AH1069" s="182"/>
      <c r="AI1069" s="182"/>
      <c r="AJ1069" s="182"/>
      <c r="AK1069" s="182"/>
      <c r="AL1069" s="182"/>
      <c r="AM1069" s="182"/>
      <c r="AN1069" s="182"/>
      <c r="AO1069" s="182"/>
      <c r="AP1069" s="182"/>
      <c r="AQ1069" s="182"/>
      <c r="AR1069" s="182"/>
      <c r="AS1069" s="182"/>
      <c r="AT1069" s="182"/>
      <c r="AU1069" s="183">
        <f t="shared" si="23"/>
        <v>0</v>
      </c>
    </row>
    <row r="1070" spans="1:47" ht="17">
      <c r="A1070" s="257"/>
      <c r="B1070" s="249"/>
      <c r="C1070" s="251"/>
      <c r="D1070" s="251"/>
      <c r="E1070" s="251"/>
      <c r="F1070" s="184" t="s">
        <v>123</v>
      </c>
      <c r="G1070" s="185"/>
      <c r="H1070" s="185"/>
      <c r="I1070" s="185"/>
      <c r="J1070" s="185"/>
      <c r="K1070" s="185"/>
      <c r="L1070" s="185"/>
      <c r="M1070" s="185"/>
      <c r="N1070" s="185"/>
      <c r="O1070" s="185"/>
      <c r="P1070" s="185"/>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3">
        <f t="shared" si="23"/>
        <v>0</v>
      </c>
    </row>
    <row r="1071" spans="1:47" ht="17">
      <c r="A1071" s="257"/>
      <c r="B1071" s="249"/>
      <c r="C1071" s="252"/>
      <c r="D1071" s="252"/>
      <c r="E1071" s="252"/>
      <c r="F1071" s="181" t="s">
        <v>124</v>
      </c>
      <c r="G1071" s="182"/>
      <c r="H1071" s="182"/>
      <c r="I1071" s="182"/>
      <c r="J1071" s="182"/>
      <c r="K1071" s="182"/>
      <c r="L1071" s="182"/>
      <c r="M1071" s="182"/>
      <c r="N1071" s="182"/>
      <c r="O1071" s="182"/>
      <c r="P1071" s="182"/>
      <c r="Q1071" s="182"/>
      <c r="R1071" s="182"/>
      <c r="S1071" s="182"/>
      <c r="T1071" s="182"/>
      <c r="U1071" s="182"/>
      <c r="V1071" s="182"/>
      <c r="W1071" s="182"/>
      <c r="X1071" s="182"/>
      <c r="Y1071" s="182"/>
      <c r="Z1071" s="182"/>
      <c r="AA1071" s="182"/>
      <c r="AB1071" s="182"/>
      <c r="AC1071" s="182"/>
      <c r="AD1071" s="182"/>
      <c r="AE1071" s="182"/>
      <c r="AF1071" s="182"/>
      <c r="AG1071" s="182"/>
      <c r="AH1071" s="182"/>
      <c r="AI1071" s="182"/>
      <c r="AJ1071" s="182"/>
      <c r="AK1071" s="182"/>
      <c r="AL1071" s="182"/>
      <c r="AM1071" s="182"/>
      <c r="AN1071" s="182"/>
      <c r="AO1071" s="182"/>
      <c r="AP1071" s="182"/>
      <c r="AQ1071" s="182"/>
      <c r="AR1071" s="182"/>
      <c r="AS1071" s="182"/>
      <c r="AT1071" s="182"/>
      <c r="AU1071" s="183">
        <f t="shared" si="23"/>
        <v>0</v>
      </c>
    </row>
    <row r="1072" spans="1:47" ht="17">
      <c r="A1072" s="257"/>
      <c r="B1072" s="249" t="str">
        <f>'Operating Cost Categories'!A13</f>
        <v>D</v>
      </c>
      <c r="C1072" s="250">
        <f>'Operating Cost Summary'!B1021</f>
        <v>0</v>
      </c>
      <c r="D1072" s="250">
        <f>'Operating Cost Summary'!C1021</f>
        <v>0</v>
      </c>
      <c r="E1072" s="250">
        <f>'Operating Cost Summary'!D1021</f>
        <v>0</v>
      </c>
      <c r="F1072" s="184" t="s">
        <v>122</v>
      </c>
      <c r="G1072" s="185"/>
      <c r="H1072" s="185"/>
      <c r="I1072" s="185"/>
      <c r="J1072" s="185"/>
      <c r="K1072" s="185"/>
      <c r="L1072" s="185"/>
      <c r="M1072" s="185"/>
      <c r="N1072" s="185"/>
      <c r="O1072" s="185"/>
      <c r="P1072" s="185"/>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3">
        <f t="shared" si="23"/>
        <v>0</v>
      </c>
    </row>
    <row r="1073" spans="1:47" ht="17">
      <c r="A1073" s="257"/>
      <c r="B1073" s="249"/>
      <c r="C1073" s="251"/>
      <c r="D1073" s="251"/>
      <c r="E1073" s="251"/>
      <c r="F1073" s="181" t="s">
        <v>123</v>
      </c>
      <c r="G1073" s="182"/>
      <c r="H1073" s="182"/>
      <c r="I1073" s="182"/>
      <c r="J1073" s="182"/>
      <c r="K1073" s="182"/>
      <c r="L1073" s="182"/>
      <c r="M1073" s="182"/>
      <c r="N1073" s="182"/>
      <c r="O1073" s="182"/>
      <c r="P1073" s="182"/>
      <c r="Q1073" s="182"/>
      <c r="R1073" s="182"/>
      <c r="S1073" s="182"/>
      <c r="T1073" s="182"/>
      <c r="U1073" s="182"/>
      <c r="V1073" s="182"/>
      <c r="W1073" s="182"/>
      <c r="X1073" s="182"/>
      <c r="Y1073" s="182"/>
      <c r="Z1073" s="182"/>
      <c r="AA1073" s="182"/>
      <c r="AB1073" s="182"/>
      <c r="AC1073" s="182"/>
      <c r="AD1073" s="182"/>
      <c r="AE1073" s="182"/>
      <c r="AF1073" s="182"/>
      <c r="AG1073" s="182"/>
      <c r="AH1073" s="182"/>
      <c r="AI1073" s="182"/>
      <c r="AJ1073" s="182"/>
      <c r="AK1073" s="182"/>
      <c r="AL1073" s="182"/>
      <c r="AM1073" s="182"/>
      <c r="AN1073" s="182"/>
      <c r="AO1073" s="182"/>
      <c r="AP1073" s="182"/>
      <c r="AQ1073" s="182"/>
      <c r="AR1073" s="182"/>
      <c r="AS1073" s="182"/>
      <c r="AT1073" s="182"/>
      <c r="AU1073" s="183">
        <f t="shared" si="23"/>
        <v>0</v>
      </c>
    </row>
    <row r="1074" spans="1:47" ht="17">
      <c r="A1074" s="257"/>
      <c r="B1074" s="249"/>
      <c r="C1074" s="252"/>
      <c r="D1074" s="252"/>
      <c r="E1074" s="252"/>
      <c r="F1074" s="184" t="s">
        <v>124</v>
      </c>
      <c r="G1074" s="185"/>
      <c r="H1074" s="185"/>
      <c r="I1074" s="185"/>
      <c r="J1074" s="185"/>
      <c r="K1074" s="185"/>
      <c r="L1074" s="185"/>
      <c r="M1074" s="185"/>
      <c r="N1074" s="185"/>
      <c r="O1074" s="185"/>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3">
        <f t="shared" si="23"/>
        <v>0</v>
      </c>
    </row>
    <row r="1075" spans="1:47" ht="17">
      <c r="A1075" s="257"/>
      <c r="B1075" s="249" t="str">
        <f>'Operating Cost Categories'!A14</f>
        <v>E</v>
      </c>
      <c r="C1075" s="250">
        <f>'Operating Cost Summary'!B1022</f>
        <v>0</v>
      </c>
      <c r="D1075" s="250">
        <f>'Operating Cost Summary'!C1022</f>
        <v>0</v>
      </c>
      <c r="E1075" s="250">
        <f>'Operating Cost Summary'!D1022</f>
        <v>0</v>
      </c>
      <c r="F1075" s="181" t="s">
        <v>122</v>
      </c>
      <c r="G1075" s="182"/>
      <c r="H1075" s="182"/>
      <c r="I1075" s="182"/>
      <c r="J1075" s="182"/>
      <c r="K1075" s="182"/>
      <c r="L1075" s="182"/>
      <c r="M1075" s="182"/>
      <c r="N1075" s="182"/>
      <c r="O1075" s="182"/>
      <c r="P1075" s="182"/>
      <c r="Q1075" s="182"/>
      <c r="R1075" s="182"/>
      <c r="S1075" s="182"/>
      <c r="T1075" s="182"/>
      <c r="U1075" s="182"/>
      <c r="V1075" s="182"/>
      <c r="W1075" s="182"/>
      <c r="X1075" s="182"/>
      <c r="Y1075" s="182"/>
      <c r="Z1075" s="182"/>
      <c r="AA1075" s="182"/>
      <c r="AB1075" s="182"/>
      <c r="AC1075" s="182"/>
      <c r="AD1075" s="182"/>
      <c r="AE1075" s="182"/>
      <c r="AF1075" s="182"/>
      <c r="AG1075" s="182"/>
      <c r="AH1075" s="182"/>
      <c r="AI1075" s="182"/>
      <c r="AJ1075" s="182"/>
      <c r="AK1075" s="182"/>
      <c r="AL1075" s="182"/>
      <c r="AM1075" s="182"/>
      <c r="AN1075" s="182"/>
      <c r="AO1075" s="182"/>
      <c r="AP1075" s="182"/>
      <c r="AQ1075" s="182"/>
      <c r="AR1075" s="182"/>
      <c r="AS1075" s="182"/>
      <c r="AT1075" s="182"/>
      <c r="AU1075" s="183">
        <f t="shared" si="23"/>
        <v>0</v>
      </c>
    </row>
    <row r="1076" spans="1:47" ht="17">
      <c r="A1076" s="257"/>
      <c r="B1076" s="249"/>
      <c r="C1076" s="251"/>
      <c r="D1076" s="251"/>
      <c r="E1076" s="251"/>
      <c r="F1076" s="184" t="s">
        <v>123</v>
      </c>
      <c r="G1076" s="186"/>
      <c r="H1076" s="186"/>
      <c r="I1076" s="186"/>
      <c r="J1076" s="186"/>
      <c r="K1076" s="186"/>
      <c r="L1076" s="186"/>
      <c r="M1076" s="186"/>
      <c r="N1076" s="186"/>
      <c r="O1076" s="186"/>
      <c r="P1076" s="186"/>
      <c r="Q1076" s="186"/>
      <c r="R1076" s="186"/>
      <c r="S1076" s="186"/>
      <c r="T1076" s="186"/>
      <c r="U1076" s="186"/>
      <c r="V1076" s="186"/>
      <c r="W1076" s="186"/>
      <c r="X1076" s="186"/>
      <c r="Y1076" s="186"/>
      <c r="Z1076" s="186"/>
      <c r="AA1076" s="186"/>
      <c r="AB1076" s="186"/>
      <c r="AC1076" s="186"/>
      <c r="AD1076" s="186"/>
      <c r="AE1076" s="186"/>
      <c r="AF1076" s="186"/>
      <c r="AG1076" s="186"/>
      <c r="AH1076" s="186"/>
      <c r="AI1076" s="186"/>
      <c r="AJ1076" s="186"/>
      <c r="AK1076" s="186"/>
      <c r="AL1076" s="186"/>
      <c r="AM1076" s="186"/>
      <c r="AN1076" s="186"/>
      <c r="AO1076" s="186"/>
      <c r="AP1076" s="186"/>
      <c r="AQ1076" s="186"/>
      <c r="AR1076" s="186"/>
      <c r="AS1076" s="186"/>
      <c r="AT1076" s="186"/>
      <c r="AU1076" s="183">
        <f t="shared" si="23"/>
        <v>0</v>
      </c>
    </row>
    <row r="1077" spans="1:47" ht="17">
      <c r="A1077" s="257"/>
      <c r="B1077" s="249"/>
      <c r="C1077" s="252"/>
      <c r="D1077" s="252"/>
      <c r="E1077" s="252"/>
      <c r="F1077" s="181" t="s">
        <v>124</v>
      </c>
      <c r="G1077" s="187"/>
      <c r="H1077" s="187"/>
      <c r="I1077" s="187"/>
      <c r="J1077" s="187"/>
      <c r="K1077" s="187"/>
      <c r="L1077" s="187"/>
      <c r="M1077" s="187"/>
      <c r="N1077" s="187"/>
      <c r="O1077" s="187"/>
      <c r="P1077" s="187"/>
      <c r="Q1077" s="187"/>
      <c r="R1077" s="187"/>
      <c r="S1077" s="187"/>
      <c r="T1077" s="187"/>
      <c r="U1077" s="187"/>
      <c r="V1077" s="187"/>
      <c r="W1077" s="187"/>
      <c r="X1077" s="187"/>
      <c r="Y1077" s="187"/>
      <c r="Z1077" s="187"/>
      <c r="AA1077" s="187"/>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3">
        <f t="shared" si="23"/>
        <v>0</v>
      </c>
    </row>
    <row r="1079" spans="1:47" ht="19">
      <c r="A1079" s="261" t="s">
        <v>132</v>
      </c>
      <c r="B1079" s="263" t="s">
        <v>120</v>
      </c>
      <c r="C1079" s="264" t="s">
        <v>27</v>
      </c>
      <c r="D1079" s="264" t="s">
        <v>28</v>
      </c>
      <c r="E1079" s="264" t="s">
        <v>29</v>
      </c>
      <c r="F1079" s="253" t="s">
        <v>26</v>
      </c>
      <c r="G1079" s="254" t="s">
        <v>2</v>
      </c>
      <c r="H1079" s="255"/>
      <c r="I1079" s="255"/>
      <c r="J1079" s="255"/>
      <c r="K1079" s="255"/>
      <c r="L1079" s="255"/>
      <c r="M1079" s="255"/>
      <c r="N1079" s="255"/>
      <c r="O1079" s="255"/>
      <c r="P1079" s="255"/>
      <c r="Q1079" s="255"/>
      <c r="R1079" s="255"/>
      <c r="S1079" s="255"/>
      <c r="T1079" s="255"/>
      <c r="U1079" s="255"/>
      <c r="V1079" s="255"/>
      <c r="W1079" s="255"/>
      <c r="X1079" s="255"/>
      <c r="Y1079" s="255"/>
      <c r="Z1079" s="255"/>
      <c r="AA1079" s="255"/>
      <c r="AB1079" s="255"/>
      <c r="AC1079" s="255"/>
      <c r="AD1079" s="255"/>
      <c r="AE1079" s="255"/>
      <c r="AF1079" s="255"/>
      <c r="AG1079" s="255"/>
      <c r="AH1079" s="255"/>
      <c r="AI1079" s="255"/>
      <c r="AJ1079" s="255"/>
      <c r="AK1079" s="255"/>
      <c r="AL1079" s="255"/>
      <c r="AM1079" s="255"/>
      <c r="AN1079" s="255"/>
      <c r="AO1079" s="255"/>
      <c r="AP1079" s="255"/>
      <c r="AQ1079" s="255"/>
      <c r="AR1079" s="255"/>
      <c r="AS1079" s="255"/>
      <c r="AT1079" s="255"/>
      <c r="AU1079" s="256" t="s">
        <v>0</v>
      </c>
    </row>
    <row r="1080" spans="1:47" ht="18">
      <c r="A1080" s="262"/>
      <c r="B1080" s="263"/>
      <c r="C1080" s="265"/>
      <c r="D1080" s="265"/>
      <c r="E1080" s="265"/>
      <c r="F1080" s="253"/>
      <c r="G1080" s="180" t="str">
        <f>'Initiative Basics'!C3</f>
        <v>A</v>
      </c>
      <c r="H1080" s="180" t="str">
        <f>'Initiative Basics'!C4</f>
        <v>B</v>
      </c>
      <c r="I1080" s="180" t="str">
        <f>'Initiative Basics'!C5</f>
        <v>C</v>
      </c>
      <c r="J1080" s="180" t="str">
        <f>'Initiative Basics'!C6</f>
        <v>D</v>
      </c>
      <c r="K1080" s="180" t="str">
        <f>'Initiative Basics'!C7</f>
        <v>E</v>
      </c>
      <c r="L1080" s="180" t="str">
        <f>'Initiative Basics'!C8</f>
        <v>F</v>
      </c>
      <c r="M1080" s="180" t="str">
        <f>'Initiative Basics'!C9</f>
        <v>G</v>
      </c>
      <c r="N1080" s="180" t="str">
        <f>'Initiative Basics'!C10</f>
        <v>H</v>
      </c>
      <c r="O1080" s="180" t="str">
        <f>'Initiative Basics'!C11</f>
        <v>I</v>
      </c>
      <c r="P1080" s="180" t="str">
        <f>'Initiative Basics'!C12</f>
        <v>J</v>
      </c>
      <c r="Q1080" s="180" t="str">
        <f>'Initiative Basics'!C13</f>
        <v>K</v>
      </c>
      <c r="R1080" s="180" t="str">
        <f>'Initiative Basics'!C14</f>
        <v>L</v>
      </c>
      <c r="S1080" s="180" t="str">
        <f>'Initiative Basics'!C15</f>
        <v>M</v>
      </c>
      <c r="T1080" s="180" t="str">
        <f>'Initiative Basics'!C16</f>
        <v>N</v>
      </c>
      <c r="U1080" s="180" t="str">
        <f>'Initiative Basics'!C17</f>
        <v>O</v>
      </c>
      <c r="V1080" s="180" t="str">
        <f>'Initiative Basics'!C18</f>
        <v>P</v>
      </c>
      <c r="W1080" s="180" t="str">
        <f>'Initiative Basics'!C19</f>
        <v>Q</v>
      </c>
      <c r="X1080" s="180" t="str">
        <f>'Initiative Basics'!C20</f>
        <v>R</v>
      </c>
      <c r="Y1080" s="180" t="str">
        <f>'Initiative Basics'!C21</f>
        <v>S</v>
      </c>
      <c r="Z1080" s="180" t="str">
        <f>'Initiative Basics'!C22</f>
        <v>T</v>
      </c>
      <c r="AA1080" s="180" t="str">
        <f>'Initiative Basics'!C23</f>
        <v>U</v>
      </c>
      <c r="AB1080" s="180" t="str">
        <f>'Initiative Basics'!C24</f>
        <v>V</v>
      </c>
      <c r="AC1080" s="180" t="str">
        <f>'Initiative Basics'!C25</f>
        <v>W</v>
      </c>
      <c r="AD1080" s="180" t="str">
        <f>'Initiative Basics'!C26</f>
        <v>X</v>
      </c>
      <c r="AE1080" s="180" t="str">
        <f>'Initiative Basics'!C27</f>
        <v>Y</v>
      </c>
      <c r="AF1080" s="180" t="str">
        <f>'Initiative Basics'!C28</f>
        <v>Z</v>
      </c>
      <c r="AG1080" s="180">
        <f>'Initiative Basics'!C29</f>
        <v>0</v>
      </c>
      <c r="AH1080" s="180">
        <f>'Initiative Basics'!C30</f>
        <v>0</v>
      </c>
      <c r="AI1080" s="180">
        <f>'Initiative Basics'!C31</f>
        <v>0</v>
      </c>
      <c r="AJ1080" s="180">
        <f>'Initiative Basics'!C32</f>
        <v>0</v>
      </c>
      <c r="AK1080" s="180">
        <f>'Initiative Basics'!C33</f>
        <v>0</v>
      </c>
      <c r="AL1080" s="180">
        <f>'Initiative Basics'!C34</f>
        <v>0</v>
      </c>
      <c r="AM1080" s="180">
        <f>'Initiative Basics'!C35</f>
        <v>0</v>
      </c>
      <c r="AN1080" s="180">
        <f>'Initiative Basics'!C36</f>
        <v>0</v>
      </c>
      <c r="AO1080" s="180">
        <f>'Initiative Basics'!C37</f>
        <v>0</v>
      </c>
      <c r="AP1080" s="180">
        <f>'Initiative Basics'!C38</f>
        <v>0</v>
      </c>
      <c r="AQ1080" s="180">
        <f>'Initiative Basics'!C39</f>
        <v>0</v>
      </c>
      <c r="AR1080" s="180">
        <f>'Initiative Basics'!C40</f>
        <v>0</v>
      </c>
      <c r="AS1080" s="180">
        <f>'Initiative Basics'!C41</f>
        <v>0</v>
      </c>
      <c r="AT1080" s="180">
        <f>'Initiative Basics'!C42</f>
        <v>0</v>
      </c>
      <c r="AU1080" s="256"/>
    </row>
    <row r="1081" spans="1:47" ht="17">
      <c r="A1081" s="257" t="str">
        <f>'Initiative Basics'!A28</f>
        <v>Z</v>
      </c>
      <c r="B1081" s="258" t="str">
        <f>'Operating Cost Categories'!A2</f>
        <v>Staff</v>
      </c>
      <c r="C1081" s="250">
        <f>'Operating Cost Summary'!B1052</f>
        <v>0</v>
      </c>
      <c r="D1081" s="250">
        <f>'Operating Cost Summary'!C1052</f>
        <v>0</v>
      </c>
      <c r="E1081" s="250">
        <f>'Operating Cost Summary'!D1052</f>
        <v>0</v>
      </c>
      <c r="F1081" s="181" t="s">
        <v>122</v>
      </c>
      <c r="G1081" s="182"/>
      <c r="H1081" s="182"/>
      <c r="I1081" s="182"/>
      <c r="J1081" s="182"/>
      <c r="K1081" s="182"/>
      <c r="L1081" s="182"/>
      <c r="M1081" s="182"/>
      <c r="N1081" s="182"/>
      <c r="O1081" s="182"/>
      <c r="P1081" s="182"/>
      <c r="Q1081" s="182"/>
      <c r="R1081" s="182"/>
      <c r="S1081" s="182"/>
      <c r="T1081" s="182"/>
      <c r="U1081" s="182"/>
      <c r="V1081" s="182"/>
      <c r="W1081" s="182"/>
      <c r="X1081" s="182"/>
      <c r="Y1081" s="182"/>
      <c r="Z1081" s="182"/>
      <c r="AA1081" s="182"/>
      <c r="AB1081" s="182"/>
      <c r="AC1081" s="182"/>
      <c r="AD1081" s="182"/>
      <c r="AE1081" s="182"/>
      <c r="AF1081" s="182"/>
      <c r="AG1081" s="182"/>
      <c r="AH1081" s="182"/>
      <c r="AI1081" s="182"/>
      <c r="AJ1081" s="182"/>
      <c r="AK1081" s="182"/>
      <c r="AL1081" s="182"/>
      <c r="AM1081" s="182"/>
      <c r="AN1081" s="182"/>
      <c r="AO1081" s="182"/>
      <c r="AP1081" s="182"/>
      <c r="AQ1081" s="182"/>
      <c r="AR1081" s="182"/>
      <c r="AS1081" s="182"/>
      <c r="AT1081" s="182"/>
      <c r="AU1081" s="183">
        <f>SUM(G1081:AT1081)</f>
        <v>0</v>
      </c>
    </row>
    <row r="1082" spans="1:47" ht="17">
      <c r="A1082" s="257"/>
      <c r="B1082" s="259"/>
      <c r="C1082" s="251"/>
      <c r="D1082" s="251"/>
      <c r="E1082" s="251"/>
      <c r="F1082" s="184" t="s">
        <v>123</v>
      </c>
      <c r="G1082" s="185"/>
      <c r="H1082" s="185"/>
      <c r="I1082" s="185"/>
      <c r="J1082" s="185"/>
      <c r="K1082" s="185"/>
      <c r="L1082" s="185"/>
      <c r="M1082" s="185"/>
      <c r="N1082" s="185"/>
      <c r="O1082" s="185"/>
      <c r="P1082" s="185"/>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3">
        <f t="shared" ref="AU1082:AU1119" si="24">SUM(G1082:AT1082)</f>
        <v>0</v>
      </c>
    </row>
    <row r="1083" spans="1:47" ht="17">
      <c r="A1083" s="257"/>
      <c r="B1083" s="260"/>
      <c r="C1083" s="252"/>
      <c r="D1083" s="252"/>
      <c r="E1083" s="252"/>
      <c r="F1083" s="181" t="s">
        <v>124</v>
      </c>
      <c r="G1083" s="182"/>
      <c r="H1083" s="182"/>
      <c r="I1083" s="182"/>
      <c r="J1083" s="182"/>
      <c r="K1083" s="182"/>
      <c r="L1083" s="182"/>
      <c r="M1083" s="182"/>
      <c r="N1083" s="182"/>
      <c r="O1083" s="182"/>
      <c r="P1083" s="182"/>
      <c r="Q1083" s="182"/>
      <c r="R1083" s="182"/>
      <c r="S1083" s="182"/>
      <c r="T1083" s="182"/>
      <c r="U1083" s="182"/>
      <c r="V1083" s="182"/>
      <c r="W1083" s="182"/>
      <c r="X1083" s="182"/>
      <c r="Y1083" s="182"/>
      <c r="Z1083" s="182"/>
      <c r="AA1083" s="182"/>
      <c r="AB1083" s="182"/>
      <c r="AC1083" s="182"/>
      <c r="AD1083" s="182"/>
      <c r="AE1083" s="182"/>
      <c r="AF1083" s="182"/>
      <c r="AG1083" s="182"/>
      <c r="AH1083" s="182"/>
      <c r="AI1083" s="182"/>
      <c r="AJ1083" s="182"/>
      <c r="AK1083" s="182"/>
      <c r="AL1083" s="182"/>
      <c r="AM1083" s="182"/>
      <c r="AN1083" s="182"/>
      <c r="AO1083" s="182"/>
      <c r="AP1083" s="182"/>
      <c r="AQ1083" s="182"/>
      <c r="AR1083" s="182"/>
      <c r="AS1083" s="182"/>
      <c r="AT1083" s="182"/>
      <c r="AU1083" s="183">
        <f t="shared" si="24"/>
        <v>0</v>
      </c>
    </row>
    <row r="1084" spans="1:47" ht="17">
      <c r="A1084" s="257"/>
      <c r="B1084" s="258" t="str">
        <f>'Operating Cost Categories'!A3</f>
        <v>Insurance</v>
      </c>
      <c r="C1084" s="250">
        <f>'Operating Cost Summary'!B1053</f>
        <v>0</v>
      </c>
      <c r="D1084" s="250">
        <f>'Operating Cost Summary'!C1053</f>
        <v>0</v>
      </c>
      <c r="E1084" s="250">
        <f>'Operating Cost Summary'!D1053</f>
        <v>0</v>
      </c>
      <c r="F1084" s="184" t="s">
        <v>122</v>
      </c>
      <c r="G1084" s="185"/>
      <c r="H1084" s="185"/>
      <c r="I1084" s="185"/>
      <c r="J1084" s="185"/>
      <c r="K1084" s="185"/>
      <c r="L1084" s="185"/>
      <c r="M1084" s="185"/>
      <c r="N1084" s="185"/>
      <c r="O1084" s="185"/>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3">
        <f t="shared" si="24"/>
        <v>0</v>
      </c>
    </row>
    <row r="1085" spans="1:47" ht="17">
      <c r="A1085" s="257"/>
      <c r="B1085" s="259"/>
      <c r="C1085" s="251"/>
      <c r="D1085" s="251"/>
      <c r="E1085" s="251"/>
      <c r="F1085" s="181" t="s">
        <v>123</v>
      </c>
      <c r="G1085" s="182"/>
      <c r="H1085" s="182"/>
      <c r="I1085" s="182"/>
      <c r="J1085" s="182"/>
      <c r="K1085" s="182"/>
      <c r="L1085" s="182"/>
      <c r="M1085" s="182"/>
      <c r="N1085" s="182"/>
      <c r="O1085" s="182"/>
      <c r="P1085" s="182"/>
      <c r="Q1085" s="182"/>
      <c r="R1085" s="182"/>
      <c r="S1085" s="182"/>
      <c r="T1085" s="182"/>
      <c r="U1085" s="182"/>
      <c r="V1085" s="182"/>
      <c r="W1085" s="182"/>
      <c r="X1085" s="182"/>
      <c r="Y1085" s="182"/>
      <c r="Z1085" s="182"/>
      <c r="AA1085" s="182"/>
      <c r="AB1085" s="182"/>
      <c r="AC1085" s="182"/>
      <c r="AD1085" s="182"/>
      <c r="AE1085" s="182"/>
      <c r="AF1085" s="182"/>
      <c r="AG1085" s="182"/>
      <c r="AH1085" s="182"/>
      <c r="AI1085" s="182"/>
      <c r="AJ1085" s="182"/>
      <c r="AK1085" s="182"/>
      <c r="AL1085" s="182"/>
      <c r="AM1085" s="182"/>
      <c r="AN1085" s="182"/>
      <c r="AO1085" s="182"/>
      <c r="AP1085" s="182"/>
      <c r="AQ1085" s="182"/>
      <c r="AR1085" s="182"/>
      <c r="AS1085" s="182"/>
      <c r="AT1085" s="182"/>
      <c r="AU1085" s="183">
        <f t="shared" si="24"/>
        <v>0</v>
      </c>
    </row>
    <row r="1086" spans="1:47" ht="17">
      <c r="A1086" s="257"/>
      <c r="B1086" s="260"/>
      <c r="C1086" s="252"/>
      <c r="D1086" s="252"/>
      <c r="E1086" s="252"/>
      <c r="F1086" s="184" t="s">
        <v>124</v>
      </c>
      <c r="G1086" s="185"/>
      <c r="H1086" s="185"/>
      <c r="I1086" s="185"/>
      <c r="J1086" s="185"/>
      <c r="K1086" s="185"/>
      <c r="L1086" s="185"/>
      <c r="M1086" s="185"/>
      <c r="N1086" s="185"/>
      <c r="O1086" s="185"/>
      <c r="P1086" s="185"/>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3">
        <f t="shared" si="24"/>
        <v>0</v>
      </c>
    </row>
    <row r="1087" spans="1:47" ht="17">
      <c r="A1087" s="257"/>
      <c r="B1087" s="249" t="str">
        <f>'Operating Cost Categories'!A4</f>
        <v>Rent</v>
      </c>
      <c r="C1087" s="250">
        <f>'Operating Cost Summary'!B1054</f>
        <v>0</v>
      </c>
      <c r="D1087" s="250">
        <f>'Operating Cost Summary'!C1054</f>
        <v>0</v>
      </c>
      <c r="E1087" s="250">
        <f>'Operating Cost Summary'!D1054</f>
        <v>0</v>
      </c>
      <c r="F1087" s="181" t="s">
        <v>122</v>
      </c>
      <c r="G1087" s="182"/>
      <c r="H1087" s="182"/>
      <c r="I1087" s="182"/>
      <c r="J1087" s="182"/>
      <c r="K1087" s="182"/>
      <c r="L1087" s="182"/>
      <c r="M1087" s="182"/>
      <c r="N1087" s="182"/>
      <c r="O1087" s="182"/>
      <c r="P1087" s="182"/>
      <c r="Q1087" s="182"/>
      <c r="R1087" s="182"/>
      <c r="S1087" s="182"/>
      <c r="T1087" s="182"/>
      <c r="U1087" s="182"/>
      <c r="V1087" s="182"/>
      <c r="W1087" s="182"/>
      <c r="X1087" s="182"/>
      <c r="Y1087" s="182"/>
      <c r="Z1087" s="182"/>
      <c r="AA1087" s="182"/>
      <c r="AB1087" s="182"/>
      <c r="AC1087" s="182"/>
      <c r="AD1087" s="182"/>
      <c r="AE1087" s="182"/>
      <c r="AF1087" s="182"/>
      <c r="AG1087" s="182"/>
      <c r="AH1087" s="182"/>
      <c r="AI1087" s="182"/>
      <c r="AJ1087" s="182"/>
      <c r="AK1087" s="182"/>
      <c r="AL1087" s="182"/>
      <c r="AM1087" s="182"/>
      <c r="AN1087" s="182"/>
      <c r="AO1087" s="182"/>
      <c r="AP1087" s="182"/>
      <c r="AQ1087" s="182"/>
      <c r="AR1087" s="182"/>
      <c r="AS1087" s="182"/>
      <c r="AT1087" s="182"/>
      <c r="AU1087" s="183">
        <f t="shared" si="24"/>
        <v>0</v>
      </c>
    </row>
    <row r="1088" spans="1:47" ht="17">
      <c r="A1088" s="257"/>
      <c r="B1088" s="249"/>
      <c r="C1088" s="251"/>
      <c r="D1088" s="251"/>
      <c r="E1088" s="251"/>
      <c r="F1088" s="184" t="s">
        <v>123</v>
      </c>
      <c r="G1088" s="185"/>
      <c r="H1088" s="185"/>
      <c r="I1088" s="185"/>
      <c r="J1088" s="185"/>
      <c r="K1088" s="185"/>
      <c r="L1088" s="185"/>
      <c r="M1088" s="185"/>
      <c r="N1088" s="185"/>
      <c r="O1088" s="185"/>
      <c r="P1088" s="185"/>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3">
        <f t="shared" si="24"/>
        <v>0</v>
      </c>
    </row>
    <row r="1089" spans="1:47" ht="17">
      <c r="A1089" s="257"/>
      <c r="B1089" s="249"/>
      <c r="C1089" s="252"/>
      <c r="D1089" s="252"/>
      <c r="E1089" s="252"/>
      <c r="F1089" s="181" t="s">
        <v>124</v>
      </c>
      <c r="G1089" s="182"/>
      <c r="H1089" s="182"/>
      <c r="I1089" s="182"/>
      <c r="J1089" s="182"/>
      <c r="K1089" s="182"/>
      <c r="L1089" s="182"/>
      <c r="M1089" s="182"/>
      <c r="N1089" s="182"/>
      <c r="O1089" s="182"/>
      <c r="P1089" s="182"/>
      <c r="Q1089" s="182"/>
      <c r="R1089" s="182"/>
      <c r="S1089" s="182"/>
      <c r="T1089" s="182"/>
      <c r="U1089" s="182"/>
      <c r="V1089" s="182"/>
      <c r="W1089" s="182"/>
      <c r="X1089" s="182"/>
      <c r="Y1089" s="182"/>
      <c r="Z1089" s="182"/>
      <c r="AA1089" s="182"/>
      <c r="AB1089" s="182"/>
      <c r="AC1089" s="182"/>
      <c r="AD1089" s="182"/>
      <c r="AE1089" s="182"/>
      <c r="AF1089" s="182"/>
      <c r="AG1089" s="182"/>
      <c r="AH1089" s="182"/>
      <c r="AI1089" s="182"/>
      <c r="AJ1089" s="182"/>
      <c r="AK1089" s="182"/>
      <c r="AL1089" s="182"/>
      <c r="AM1089" s="182"/>
      <c r="AN1089" s="182"/>
      <c r="AO1089" s="182"/>
      <c r="AP1089" s="182"/>
      <c r="AQ1089" s="182"/>
      <c r="AR1089" s="182"/>
      <c r="AS1089" s="182"/>
      <c r="AT1089" s="182"/>
      <c r="AU1089" s="183">
        <f t="shared" si="24"/>
        <v>0</v>
      </c>
    </row>
    <row r="1090" spans="1:47" ht="17">
      <c r="A1090" s="257"/>
      <c r="B1090" s="249" t="str">
        <f>'Operating Cost Categories'!A5</f>
        <v>Utilities</v>
      </c>
      <c r="C1090" s="250">
        <f>'Operating Cost Summary'!B1055</f>
        <v>0</v>
      </c>
      <c r="D1090" s="250">
        <f>'Operating Cost Summary'!C1055</f>
        <v>0</v>
      </c>
      <c r="E1090" s="250">
        <f>'Operating Cost Summary'!D1055</f>
        <v>0</v>
      </c>
      <c r="F1090" s="184" t="s">
        <v>122</v>
      </c>
      <c r="G1090" s="185"/>
      <c r="H1090" s="185"/>
      <c r="I1090" s="185"/>
      <c r="J1090" s="185"/>
      <c r="K1090" s="185"/>
      <c r="L1090" s="185"/>
      <c r="M1090" s="185"/>
      <c r="N1090" s="185"/>
      <c r="O1090" s="185"/>
      <c r="P1090" s="185"/>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3">
        <f t="shared" si="24"/>
        <v>0</v>
      </c>
    </row>
    <row r="1091" spans="1:47" ht="17">
      <c r="A1091" s="257"/>
      <c r="B1091" s="249"/>
      <c r="C1091" s="251"/>
      <c r="D1091" s="251"/>
      <c r="E1091" s="251"/>
      <c r="F1091" s="181" t="s">
        <v>123</v>
      </c>
      <c r="G1091" s="182"/>
      <c r="H1091" s="182"/>
      <c r="I1091" s="182"/>
      <c r="J1091" s="182"/>
      <c r="K1091" s="182"/>
      <c r="L1091" s="182"/>
      <c r="M1091" s="182"/>
      <c r="N1091" s="182"/>
      <c r="O1091" s="182"/>
      <c r="P1091" s="182"/>
      <c r="Q1091" s="182"/>
      <c r="R1091" s="182"/>
      <c r="S1091" s="182"/>
      <c r="T1091" s="182"/>
      <c r="U1091" s="182"/>
      <c r="V1091" s="182"/>
      <c r="W1091" s="182"/>
      <c r="X1091" s="182"/>
      <c r="Y1091" s="182"/>
      <c r="Z1091" s="182"/>
      <c r="AA1091" s="182"/>
      <c r="AB1091" s="182"/>
      <c r="AC1091" s="182"/>
      <c r="AD1091" s="182"/>
      <c r="AE1091" s="182"/>
      <c r="AF1091" s="182"/>
      <c r="AG1091" s="182"/>
      <c r="AH1091" s="182"/>
      <c r="AI1091" s="182"/>
      <c r="AJ1091" s="182"/>
      <c r="AK1091" s="182"/>
      <c r="AL1091" s="182"/>
      <c r="AM1091" s="182"/>
      <c r="AN1091" s="182"/>
      <c r="AO1091" s="182"/>
      <c r="AP1091" s="182"/>
      <c r="AQ1091" s="182"/>
      <c r="AR1091" s="182"/>
      <c r="AS1091" s="182"/>
      <c r="AT1091" s="182"/>
      <c r="AU1091" s="183">
        <f t="shared" si="24"/>
        <v>0</v>
      </c>
    </row>
    <row r="1092" spans="1:47" ht="17">
      <c r="A1092" s="257"/>
      <c r="B1092" s="249"/>
      <c r="C1092" s="252"/>
      <c r="D1092" s="252"/>
      <c r="E1092" s="252"/>
      <c r="F1092" s="184" t="s">
        <v>124</v>
      </c>
      <c r="G1092" s="185"/>
      <c r="H1092" s="185"/>
      <c r="I1092" s="185"/>
      <c r="J1092" s="185"/>
      <c r="K1092" s="185"/>
      <c r="L1092" s="185"/>
      <c r="M1092" s="185"/>
      <c r="N1092" s="185"/>
      <c r="O1092" s="185"/>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3">
        <f t="shared" si="24"/>
        <v>0</v>
      </c>
    </row>
    <row r="1093" spans="1:47" ht="17">
      <c r="A1093" s="257"/>
      <c r="B1093" s="249" t="str">
        <f>'Operating Cost Categories'!A6</f>
        <v>Internet/Phones</v>
      </c>
      <c r="C1093" s="250">
        <f>'Operating Cost Summary'!B1056</f>
        <v>0</v>
      </c>
      <c r="D1093" s="250">
        <f>'Operating Cost Summary'!C1056</f>
        <v>0</v>
      </c>
      <c r="E1093" s="250">
        <f>'Operating Cost Summary'!D1056</f>
        <v>0</v>
      </c>
      <c r="F1093" s="181" t="s">
        <v>122</v>
      </c>
      <c r="G1093" s="182"/>
      <c r="H1093" s="182"/>
      <c r="I1093" s="182"/>
      <c r="J1093" s="182"/>
      <c r="K1093" s="182"/>
      <c r="L1093" s="182"/>
      <c r="M1093" s="182"/>
      <c r="N1093" s="182"/>
      <c r="O1093" s="182"/>
      <c r="P1093" s="182"/>
      <c r="Q1093" s="182"/>
      <c r="R1093" s="182"/>
      <c r="S1093" s="182"/>
      <c r="T1093" s="182"/>
      <c r="U1093" s="182"/>
      <c r="V1093" s="182"/>
      <c r="W1093" s="182"/>
      <c r="X1093" s="182"/>
      <c r="Y1093" s="182"/>
      <c r="Z1093" s="182"/>
      <c r="AA1093" s="182"/>
      <c r="AB1093" s="182"/>
      <c r="AC1093" s="182"/>
      <c r="AD1093" s="182"/>
      <c r="AE1093" s="182"/>
      <c r="AF1093" s="182"/>
      <c r="AG1093" s="182"/>
      <c r="AH1093" s="182"/>
      <c r="AI1093" s="182"/>
      <c r="AJ1093" s="182"/>
      <c r="AK1093" s="182"/>
      <c r="AL1093" s="182"/>
      <c r="AM1093" s="182"/>
      <c r="AN1093" s="182"/>
      <c r="AO1093" s="182"/>
      <c r="AP1093" s="182"/>
      <c r="AQ1093" s="182"/>
      <c r="AR1093" s="182"/>
      <c r="AS1093" s="182"/>
      <c r="AT1093" s="182"/>
      <c r="AU1093" s="183">
        <f t="shared" si="24"/>
        <v>0</v>
      </c>
    </row>
    <row r="1094" spans="1:47" ht="17">
      <c r="A1094" s="257"/>
      <c r="B1094" s="249"/>
      <c r="C1094" s="251"/>
      <c r="D1094" s="251"/>
      <c r="E1094" s="251"/>
      <c r="F1094" s="184" t="s">
        <v>123</v>
      </c>
      <c r="G1094" s="185"/>
      <c r="H1094" s="185"/>
      <c r="I1094" s="185"/>
      <c r="J1094" s="185"/>
      <c r="K1094" s="185"/>
      <c r="L1094" s="185"/>
      <c r="M1094" s="185"/>
      <c r="N1094" s="185"/>
      <c r="O1094" s="185"/>
      <c r="P1094" s="185"/>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3">
        <f t="shared" si="24"/>
        <v>0</v>
      </c>
    </row>
    <row r="1095" spans="1:47" ht="17">
      <c r="A1095" s="257"/>
      <c r="B1095" s="249"/>
      <c r="C1095" s="252"/>
      <c r="D1095" s="252"/>
      <c r="E1095" s="252"/>
      <c r="F1095" s="181" t="s">
        <v>124</v>
      </c>
      <c r="G1095" s="182"/>
      <c r="H1095" s="182"/>
      <c r="I1095" s="182"/>
      <c r="J1095" s="182"/>
      <c r="K1095" s="182"/>
      <c r="L1095" s="182"/>
      <c r="M1095" s="182"/>
      <c r="N1095" s="182"/>
      <c r="O1095" s="182"/>
      <c r="P1095" s="182"/>
      <c r="Q1095" s="182"/>
      <c r="R1095" s="182"/>
      <c r="S1095" s="182"/>
      <c r="T1095" s="182"/>
      <c r="U1095" s="182"/>
      <c r="V1095" s="182"/>
      <c r="W1095" s="182"/>
      <c r="X1095" s="182"/>
      <c r="Y1095" s="182"/>
      <c r="Z1095" s="182"/>
      <c r="AA1095" s="182"/>
      <c r="AB1095" s="182"/>
      <c r="AC1095" s="182"/>
      <c r="AD1095" s="182"/>
      <c r="AE1095" s="182"/>
      <c r="AF1095" s="182"/>
      <c r="AG1095" s="182"/>
      <c r="AH1095" s="182"/>
      <c r="AI1095" s="182"/>
      <c r="AJ1095" s="182"/>
      <c r="AK1095" s="182"/>
      <c r="AL1095" s="182"/>
      <c r="AM1095" s="182"/>
      <c r="AN1095" s="182"/>
      <c r="AO1095" s="182"/>
      <c r="AP1095" s="182"/>
      <c r="AQ1095" s="182"/>
      <c r="AR1095" s="182"/>
      <c r="AS1095" s="182"/>
      <c r="AT1095" s="182"/>
      <c r="AU1095" s="183">
        <f t="shared" si="24"/>
        <v>0</v>
      </c>
    </row>
    <row r="1096" spans="1:47" ht="17">
      <c r="A1096" s="257"/>
      <c r="B1096" s="249" t="str">
        <f>'Operating Cost Categories'!A7</f>
        <v>Office Supplies</v>
      </c>
      <c r="C1096" s="250">
        <f>'Operating Cost Summary'!B1057</f>
        <v>0</v>
      </c>
      <c r="D1096" s="250">
        <f>'Operating Cost Summary'!C1057</f>
        <v>0</v>
      </c>
      <c r="E1096" s="250">
        <f>'Operating Cost Summary'!D1057</f>
        <v>0</v>
      </c>
      <c r="F1096" s="184" t="s">
        <v>122</v>
      </c>
      <c r="G1096" s="185"/>
      <c r="H1096" s="185"/>
      <c r="I1096" s="185"/>
      <c r="J1096" s="185"/>
      <c r="K1096" s="185"/>
      <c r="L1096" s="185"/>
      <c r="M1096" s="185"/>
      <c r="N1096" s="185"/>
      <c r="O1096" s="185"/>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3">
        <f t="shared" si="24"/>
        <v>0</v>
      </c>
    </row>
    <row r="1097" spans="1:47" ht="17">
      <c r="A1097" s="257"/>
      <c r="B1097" s="249"/>
      <c r="C1097" s="251"/>
      <c r="D1097" s="251"/>
      <c r="E1097" s="251"/>
      <c r="F1097" s="181" t="s">
        <v>123</v>
      </c>
      <c r="G1097" s="182"/>
      <c r="H1097" s="182"/>
      <c r="I1097" s="182"/>
      <c r="J1097" s="182"/>
      <c r="K1097" s="182"/>
      <c r="L1097" s="182"/>
      <c r="M1097" s="182"/>
      <c r="N1097" s="182"/>
      <c r="O1097" s="182"/>
      <c r="P1097" s="182"/>
      <c r="Q1097" s="182"/>
      <c r="R1097" s="182"/>
      <c r="S1097" s="182"/>
      <c r="T1097" s="182"/>
      <c r="U1097" s="182"/>
      <c r="V1097" s="182"/>
      <c r="W1097" s="182"/>
      <c r="X1097" s="182"/>
      <c r="Y1097" s="182"/>
      <c r="Z1097" s="182"/>
      <c r="AA1097" s="182"/>
      <c r="AB1097" s="182"/>
      <c r="AC1097" s="182"/>
      <c r="AD1097" s="182"/>
      <c r="AE1097" s="182"/>
      <c r="AF1097" s="182"/>
      <c r="AG1097" s="182"/>
      <c r="AH1097" s="182"/>
      <c r="AI1097" s="182"/>
      <c r="AJ1097" s="182"/>
      <c r="AK1097" s="182"/>
      <c r="AL1097" s="182"/>
      <c r="AM1097" s="182"/>
      <c r="AN1097" s="182"/>
      <c r="AO1097" s="182"/>
      <c r="AP1097" s="182"/>
      <c r="AQ1097" s="182"/>
      <c r="AR1097" s="182"/>
      <c r="AS1097" s="182"/>
      <c r="AT1097" s="182"/>
      <c r="AU1097" s="183">
        <f t="shared" si="24"/>
        <v>0</v>
      </c>
    </row>
    <row r="1098" spans="1:47" ht="17">
      <c r="A1098" s="257"/>
      <c r="B1098" s="249"/>
      <c r="C1098" s="252"/>
      <c r="D1098" s="252"/>
      <c r="E1098" s="252"/>
      <c r="F1098" s="184" t="s">
        <v>124</v>
      </c>
      <c r="G1098" s="185"/>
      <c r="H1098" s="185"/>
      <c r="I1098" s="185"/>
      <c r="J1098" s="185"/>
      <c r="K1098" s="185"/>
      <c r="L1098" s="185"/>
      <c r="M1098" s="185"/>
      <c r="N1098" s="185"/>
      <c r="O1098" s="185"/>
      <c r="P1098" s="185"/>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3">
        <f t="shared" si="24"/>
        <v>0</v>
      </c>
    </row>
    <row r="1099" spans="1:47" ht="17">
      <c r="A1099" s="257"/>
      <c r="B1099" s="249" t="str">
        <f>'Operating Cost Categories'!A8</f>
        <v>Transportation</v>
      </c>
      <c r="C1099" s="250">
        <f>'Operating Cost Summary'!B1058</f>
        <v>0</v>
      </c>
      <c r="D1099" s="250">
        <f>'Operating Cost Summary'!C1058</f>
        <v>0</v>
      </c>
      <c r="E1099" s="250">
        <f>'Operating Cost Summary'!D1058</f>
        <v>0</v>
      </c>
      <c r="F1099" s="181" t="s">
        <v>122</v>
      </c>
      <c r="G1099" s="182"/>
      <c r="H1099" s="182"/>
      <c r="I1099" s="182"/>
      <c r="J1099" s="182"/>
      <c r="K1099" s="182"/>
      <c r="L1099" s="182"/>
      <c r="M1099" s="182"/>
      <c r="N1099" s="182"/>
      <c r="O1099" s="182"/>
      <c r="P1099" s="182"/>
      <c r="Q1099" s="182"/>
      <c r="R1099" s="182"/>
      <c r="S1099" s="182"/>
      <c r="T1099" s="182"/>
      <c r="U1099" s="182"/>
      <c r="V1099" s="182"/>
      <c r="W1099" s="182"/>
      <c r="X1099" s="182"/>
      <c r="Y1099" s="182"/>
      <c r="Z1099" s="182"/>
      <c r="AA1099" s="182"/>
      <c r="AB1099" s="182"/>
      <c r="AC1099" s="182"/>
      <c r="AD1099" s="182"/>
      <c r="AE1099" s="182"/>
      <c r="AF1099" s="182"/>
      <c r="AG1099" s="182"/>
      <c r="AH1099" s="182"/>
      <c r="AI1099" s="182"/>
      <c r="AJ1099" s="182"/>
      <c r="AK1099" s="182"/>
      <c r="AL1099" s="182"/>
      <c r="AM1099" s="182"/>
      <c r="AN1099" s="182"/>
      <c r="AO1099" s="182"/>
      <c r="AP1099" s="182"/>
      <c r="AQ1099" s="182"/>
      <c r="AR1099" s="182"/>
      <c r="AS1099" s="182"/>
      <c r="AT1099" s="182"/>
      <c r="AU1099" s="183">
        <f t="shared" si="24"/>
        <v>0</v>
      </c>
    </row>
    <row r="1100" spans="1:47" ht="17">
      <c r="A1100" s="257"/>
      <c r="B1100" s="249"/>
      <c r="C1100" s="251"/>
      <c r="D1100" s="251"/>
      <c r="E1100" s="251"/>
      <c r="F1100" s="184" t="s">
        <v>123</v>
      </c>
      <c r="G1100" s="185"/>
      <c r="H1100" s="185"/>
      <c r="I1100" s="185"/>
      <c r="J1100" s="185"/>
      <c r="K1100" s="185"/>
      <c r="L1100" s="185"/>
      <c r="M1100" s="185"/>
      <c r="N1100" s="185"/>
      <c r="O1100" s="185"/>
      <c r="P1100" s="185"/>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3">
        <f t="shared" si="24"/>
        <v>0</v>
      </c>
    </row>
    <row r="1101" spans="1:47" ht="17">
      <c r="A1101" s="257"/>
      <c r="B1101" s="249"/>
      <c r="C1101" s="252"/>
      <c r="D1101" s="252"/>
      <c r="E1101" s="252"/>
      <c r="F1101" s="181" t="s">
        <v>124</v>
      </c>
      <c r="G1101" s="182"/>
      <c r="H1101" s="182"/>
      <c r="I1101" s="182"/>
      <c r="J1101" s="182"/>
      <c r="K1101" s="182"/>
      <c r="L1101" s="182"/>
      <c r="M1101" s="182"/>
      <c r="N1101" s="182"/>
      <c r="O1101" s="182"/>
      <c r="P1101" s="182"/>
      <c r="Q1101" s="182"/>
      <c r="R1101" s="182"/>
      <c r="S1101" s="182"/>
      <c r="T1101" s="182"/>
      <c r="U1101" s="182"/>
      <c r="V1101" s="182"/>
      <c r="W1101" s="182"/>
      <c r="X1101" s="182"/>
      <c r="Y1101" s="182"/>
      <c r="Z1101" s="182"/>
      <c r="AA1101" s="182"/>
      <c r="AB1101" s="182"/>
      <c r="AC1101" s="182"/>
      <c r="AD1101" s="182"/>
      <c r="AE1101" s="182"/>
      <c r="AF1101" s="182"/>
      <c r="AG1101" s="182"/>
      <c r="AH1101" s="182"/>
      <c r="AI1101" s="182"/>
      <c r="AJ1101" s="182"/>
      <c r="AK1101" s="182"/>
      <c r="AL1101" s="182"/>
      <c r="AM1101" s="182"/>
      <c r="AN1101" s="182"/>
      <c r="AO1101" s="182"/>
      <c r="AP1101" s="182"/>
      <c r="AQ1101" s="182"/>
      <c r="AR1101" s="182"/>
      <c r="AS1101" s="182"/>
      <c r="AT1101" s="182"/>
      <c r="AU1101" s="183">
        <f t="shared" si="24"/>
        <v>0</v>
      </c>
    </row>
    <row r="1102" spans="1:47" ht="17">
      <c r="A1102" s="257"/>
      <c r="B1102" s="249" t="str">
        <f>'Operating Cost Categories'!A9</f>
        <v>Consultants/Contracts</v>
      </c>
      <c r="C1102" s="250">
        <f>'Operating Cost Summary'!B1059</f>
        <v>0</v>
      </c>
      <c r="D1102" s="250">
        <f>'Operating Cost Summary'!C1059</f>
        <v>0</v>
      </c>
      <c r="E1102" s="250">
        <f>'Operating Cost Summary'!D1059</f>
        <v>0</v>
      </c>
      <c r="F1102" s="184" t="s">
        <v>122</v>
      </c>
      <c r="G1102" s="185"/>
      <c r="H1102" s="185"/>
      <c r="I1102" s="185"/>
      <c r="J1102" s="185"/>
      <c r="K1102" s="185"/>
      <c r="L1102" s="185"/>
      <c r="M1102" s="185"/>
      <c r="N1102" s="185"/>
      <c r="O1102" s="185"/>
      <c r="P1102" s="185"/>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3">
        <f t="shared" si="24"/>
        <v>0</v>
      </c>
    </row>
    <row r="1103" spans="1:47" ht="17">
      <c r="A1103" s="257"/>
      <c r="B1103" s="249"/>
      <c r="C1103" s="251"/>
      <c r="D1103" s="251"/>
      <c r="E1103" s="251"/>
      <c r="F1103" s="181" t="s">
        <v>123</v>
      </c>
      <c r="G1103" s="182"/>
      <c r="H1103" s="182"/>
      <c r="I1103" s="182"/>
      <c r="J1103" s="182"/>
      <c r="K1103" s="182"/>
      <c r="L1103" s="182"/>
      <c r="M1103" s="182"/>
      <c r="N1103" s="182"/>
      <c r="O1103" s="182"/>
      <c r="P1103" s="182"/>
      <c r="Q1103" s="182"/>
      <c r="R1103" s="182"/>
      <c r="S1103" s="182"/>
      <c r="T1103" s="182"/>
      <c r="U1103" s="182"/>
      <c r="V1103" s="182"/>
      <c r="W1103" s="182"/>
      <c r="X1103" s="182"/>
      <c r="Y1103" s="182"/>
      <c r="Z1103" s="182"/>
      <c r="AA1103" s="182"/>
      <c r="AB1103" s="182"/>
      <c r="AC1103" s="182"/>
      <c r="AD1103" s="182"/>
      <c r="AE1103" s="182"/>
      <c r="AF1103" s="182"/>
      <c r="AG1103" s="182"/>
      <c r="AH1103" s="182"/>
      <c r="AI1103" s="182"/>
      <c r="AJ1103" s="182"/>
      <c r="AK1103" s="182"/>
      <c r="AL1103" s="182"/>
      <c r="AM1103" s="182"/>
      <c r="AN1103" s="182"/>
      <c r="AO1103" s="182"/>
      <c r="AP1103" s="182"/>
      <c r="AQ1103" s="182"/>
      <c r="AR1103" s="182"/>
      <c r="AS1103" s="182"/>
      <c r="AT1103" s="182"/>
      <c r="AU1103" s="183">
        <f t="shared" si="24"/>
        <v>0</v>
      </c>
    </row>
    <row r="1104" spans="1:47" ht="17">
      <c r="A1104" s="257"/>
      <c r="B1104" s="249"/>
      <c r="C1104" s="252"/>
      <c r="D1104" s="252"/>
      <c r="E1104" s="252"/>
      <c r="F1104" s="184" t="s">
        <v>124</v>
      </c>
      <c r="G1104" s="185"/>
      <c r="H1104" s="185"/>
      <c r="I1104" s="185"/>
      <c r="J1104" s="185"/>
      <c r="K1104" s="185"/>
      <c r="L1104" s="185"/>
      <c r="M1104" s="185"/>
      <c r="N1104" s="185"/>
      <c r="O1104" s="185"/>
      <c r="P1104" s="185"/>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3">
        <f t="shared" si="24"/>
        <v>0</v>
      </c>
    </row>
    <row r="1105" spans="1:47" ht="17">
      <c r="A1105" s="257"/>
      <c r="B1105" s="249" t="str">
        <f>'Operating Cost Categories'!A10</f>
        <v>A</v>
      </c>
      <c r="C1105" s="250">
        <f>'Operating Cost Summary'!B1060</f>
        <v>0</v>
      </c>
      <c r="D1105" s="250">
        <f>'Operating Cost Summary'!C1060</f>
        <v>0</v>
      </c>
      <c r="E1105" s="250">
        <f>'Operating Cost Summary'!D1060</f>
        <v>0</v>
      </c>
      <c r="F1105" s="181" t="s">
        <v>122</v>
      </c>
      <c r="G1105" s="182"/>
      <c r="H1105" s="182"/>
      <c r="I1105" s="182"/>
      <c r="J1105" s="182"/>
      <c r="K1105" s="182"/>
      <c r="L1105" s="182"/>
      <c r="M1105" s="182"/>
      <c r="N1105" s="182"/>
      <c r="O1105" s="182"/>
      <c r="P1105" s="182"/>
      <c r="Q1105" s="182"/>
      <c r="R1105" s="182"/>
      <c r="S1105" s="182"/>
      <c r="T1105" s="182"/>
      <c r="U1105" s="182"/>
      <c r="V1105" s="182"/>
      <c r="W1105" s="182"/>
      <c r="X1105" s="182"/>
      <c r="Y1105" s="182"/>
      <c r="Z1105" s="182"/>
      <c r="AA1105" s="182"/>
      <c r="AB1105" s="182"/>
      <c r="AC1105" s="182"/>
      <c r="AD1105" s="182"/>
      <c r="AE1105" s="182"/>
      <c r="AF1105" s="182"/>
      <c r="AG1105" s="182"/>
      <c r="AH1105" s="182"/>
      <c r="AI1105" s="182"/>
      <c r="AJ1105" s="182"/>
      <c r="AK1105" s="182"/>
      <c r="AL1105" s="182"/>
      <c r="AM1105" s="182"/>
      <c r="AN1105" s="182"/>
      <c r="AO1105" s="182"/>
      <c r="AP1105" s="182"/>
      <c r="AQ1105" s="182"/>
      <c r="AR1105" s="182"/>
      <c r="AS1105" s="182"/>
      <c r="AT1105" s="182"/>
      <c r="AU1105" s="183">
        <f t="shared" si="24"/>
        <v>0</v>
      </c>
    </row>
    <row r="1106" spans="1:47" ht="17">
      <c r="A1106" s="257"/>
      <c r="B1106" s="249"/>
      <c r="C1106" s="251"/>
      <c r="D1106" s="251"/>
      <c r="E1106" s="251"/>
      <c r="F1106" s="184" t="s">
        <v>123</v>
      </c>
      <c r="G1106" s="185"/>
      <c r="H1106" s="185"/>
      <c r="I1106" s="185"/>
      <c r="J1106" s="185"/>
      <c r="K1106" s="185"/>
      <c r="L1106" s="185"/>
      <c r="M1106" s="185"/>
      <c r="N1106" s="185"/>
      <c r="O1106" s="185"/>
      <c r="P1106" s="185"/>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3">
        <f t="shared" si="24"/>
        <v>0</v>
      </c>
    </row>
    <row r="1107" spans="1:47" ht="17">
      <c r="A1107" s="257"/>
      <c r="B1107" s="249"/>
      <c r="C1107" s="252"/>
      <c r="D1107" s="252"/>
      <c r="E1107" s="252"/>
      <c r="F1107" s="181" t="s">
        <v>124</v>
      </c>
      <c r="G1107" s="182"/>
      <c r="H1107" s="182"/>
      <c r="I1107" s="182"/>
      <c r="J1107" s="182"/>
      <c r="K1107" s="182"/>
      <c r="L1107" s="182"/>
      <c r="M1107" s="182"/>
      <c r="N1107" s="182"/>
      <c r="O1107" s="182"/>
      <c r="P1107" s="182"/>
      <c r="Q1107" s="182"/>
      <c r="R1107" s="182"/>
      <c r="S1107" s="182"/>
      <c r="T1107" s="182"/>
      <c r="U1107" s="182"/>
      <c r="V1107" s="182"/>
      <c r="W1107" s="182"/>
      <c r="X1107" s="182"/>
      <c r="Y1107" s="182"/>
      <c r="Z1107" s="182"/>
      <c r="AA1107" s="182"/>
      <c r="AB1107" s="182"/>
      <c r="AC1107" s="182"/>
      <c r="AD1107" s="182"/>
      <c r="AE1107" s="182"/>
      <c r="AF1107" s="182"/>
      <c r="AG1107" s="182"/>
      <c r="AH1107" s="182"/>
      <c r="AI1107" s="182"/>
      <c r="AJ1107" s="182"/>
      <c r="AK1107" s="182"/>
      <c r="AL1107" s="182"/>
      <c r="AM1107" s="182"/>
      <c r="AN1107" s="182"/>
      <c r="AO1107" s="182"/>
      <c r="AP1107" s="182"/>
      <c r="AQ1107" s="182"/>
      <c r="AR1107" s="182"/>
      <c r="AS1107" s="182"/>
      <c r="AT1107" s="182"/>
      <c r="AU1107" s="183">
        <f t="shared" si="24"/>
        <v>0</v>
      </c>
    </row>
    <row r="1108" spans="1:47" ht="17">
      <c r="A1108" s="257"/>
      <c r="B1108" s="249" t="str">
        <f>'Operating Cost Categories'!A11</f>
        <v>B</v>
      </c>
      <c r="C1108" s="250">
        <f>'Operating Cost Summary'!B1061</f>
        <v>0</v>
      </c>
      <c r="D1108" s="250">
        <f>'Operating Cost Summary'!C1061</f>
        <v>0</v>
      </c>
      <c r="E1108" s="250">
        <f>'Operating Cost Summary'!D1061</f>
        <v>0</v>
      </c>
      <c r="F1108" s="184" t="s">
        <v>122</v>
      </c>
      <c r="G1108" s="185"/>
      <c r="H1108" s="185"/>
      <c r="I1108" s="185"/>
      <c r="J1108" s="185"/>
      <c r="K1108" s="185"/>
      <c r="L1108" s="185"/>
      <c r="M1108" s="185"/>
      <c r="N1108" s="185"/>
      <c r="O1108" s="185"/>
      <c r="P1108" s="185"/>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3">
        <f t="shared" si="24"/>
        <v>0</v>
      </c>
    </row>
    <row r="1109" spans="1:47" ht="17">
      <c r="A1109" s="257"/>
      <c r="B1109" s="249"/>
      <c r="C1109" s="251"/>
      <c r="D1109" s="251"/>
      <c r="E1109" s="251"/>
      <c r="F1109" s="181" t="s">
        <v>123</v>
      </c>
      <c r="G1109" s="182"/>
      <c r="H1109" s="182"/>
      <c r="I1109" s="182"/>
      <c r="J1109" s="182"/>
      <c r="K1109" s="182"/>
      <c r="L1109" s="182"/>
      <c r="M1109" s="182"/>
      <c r="N1109" s="182"/>
      <c r="O1109" s="182"/>
      <c r="P1109" s="182"/>
      <c r="Q1109" s="182"/>
      <c r="R1109" s="182"/>
      <c r="S1109" s="182"/>
      <c r="T1109" s="182"/>
      <c r="U1109" s="182"/>
      <c r="V1109" s="182"/>
      <c r="W1109" s="182"/>
      <c r="X1109" s="182"/>
      <c r="Y1109" s="182"/>
      <c r="Z1109" s="182"/>
      <c r="AA1109" s="182"/>
      <c r="AB1109" s="182"/>
      <c r="AC1109" s="182"/>
      <c r="AD1109" s="182"/>
      <c r="AE1109" s="182"/>
      <c r="AF1109" s="182"/>
      <c r="AG1109" s="182"/>
      <c r="AH1109" s="182"/>
      <c r="AI1109" s="182"/>
      <c r="AJ1109" s="182"/>
      <c r="AK1109" s="182"/>
      <c r="AL1109" s="182"/>
      <c r="AM1109" s="182"/>
      <c r="AN1109" s="182"/>
      <c r="AO1109" s="182"/>
      <c r="AP1109" s="182"/>
      <c r="AQ1109" s="182"/>
      <c r="AR1109" s="182"/>
      <c r="AS1109" s="182"/>
      <c r="AT1109" s="182"/>
      <c r="AU1109" s="183">
        <f t="shared" si="24"/>
        <v>0</v>
      </c>
    </row>
    <row r="1110" spans="1:47" ht="17">
      <c r="A1110" s="257"/>
      <c r="B1110" s="249"/>
      <c r="C1110" s="252"/>
      <c r="D1110" s="252"/>
      <c r="E1110" s="252"/>
      <c r="F1110" s="184" t="s">
        <v>124</v>
      </c>
      <c r="G1110" s="185"/>
      <c r="H1110" s="185"/>
      <c r="I1110" s="185"/>
      <c r="J1110" s="185"/>
      <c r="K1110" s="185"/>
      <c r="L1110" s="185"/>
      <c r="M1110" s="185"/>
      <c r="N1110" s="185"/>
      <c r="O1110" s="185"/>
      <c r="P1110" s="185"/>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3">
        <f t="shared" si="24"/>
        <v>0</v>
      </c>
    </row>
    <row r="1111" spans="1:47" ht="17">
      <c r="A1111" s="257"/>
      <c r="B1111" s="249" t="str">
        <f>'Operating Cost Categories'!A12</f>
        <v>C</v>
      </c>
      <c r="C1111" s="250">
        <f>'Operating Cost Summary'!B1062</f>
        <v>0</v>
      </c>
      <c r="D1111" s="250">
        <f>'Operating Cost Summary'!C1062</f>
        <v>0</v>
      </c>
      <c r="E1111" s="250">
        <f>'Operating Cost Summary'!D1062</f>
        <v>0</v>
      </c>
      <c r="F1111" s="181" t="s">
        <v>122</v>
      </c>
      <c r="G1111" s="182"/>
      <c r="H1111" s="182"/>
      <c r="I1111" s="182"/>
      <c r="J1111" s="182"/>
      <c r="K1111" s="182"/>
      <c r="L1111" s="182"/>
      <c r="M1111" s="182"/>
      <c r="N1111" s="182"/>
      <c r="O1111" s="182"/>
      <c r="P1111" s="182"/>
      <c r="Q1111" s="182"/>
      <c r="R1111" s="182"/>
      <c r="S1111" s="182"/>
      <c r="T1111" s="182"/>
      <c r="U1111" s="182"/>
      <c r="V1111" s="182"/>
      <c r="W1111" s="182"/>
      <c r="X1111" s="182"/>
      <c r="Y1111" s="182"/>
      <c r="Z1111" s="182"/>
      <c r="AA1111" s="182"/>
      <c r="AB1111" s="182"/>
      <c r="AC1111" s="182"/>
      <c r="AD1111" s="182"/>
      <c r="AE1111" s="182"/>
      <c r="AF1111" s="182"/>
      <c r="AG1111" s="182"/>
      <c r="AH1111" s="182"/>
      <c r="AI1111" s="182"/>
      <c r="AJ1111" s="182"/>
      <c r="AK1111" s="182"/>
      <c r="AL1111" s="182"/>
      <c r="AM1111" s="182"/>
      <c r="AN1111" s="182"/>
      <c r="AO1111" s="182"/>
      <c r="AP1111" s="182"/>
      <c r="AQ1111" s="182"/>
      <c r="AR1111" s="182"/>
      <c r="AS1111" s="182"/>
      <c r="AT1111" s="182"/>
      <c r="AU1111" s="183">
        <f t="shared" si="24"/>
        <v>0</v>
      </c>
    </row>
    <row r="1112" spans="1:47" ht="17">
      <c r="A1112" s="257"/>
      <c r="B1112" s="249"/>
      <c r="C1112" s="251"/>
      <c r="D1112" s="251"/>
      <c r="E1112" s="251"/>
      <c r="F1112" s="184" t="s">
        <v>123</v>
      </c>
      <c r="G1112" s="185"/>
      <c r="H1112" s="185"/>
      <c r="I1112" s="185"/>
      <c r="J1112" s="185"/>
      <c r="K1112" s="185"/>
      <c r="L1112" s="185"/>
      <c r="M1112" s="185"/>
      <c r="N1112" s="185"/>
      <c r="O1112" s="185"/>
      <c r="P1112" s="185"/>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3">
        <f t="shared" si="24"/>
        <v>0</v>
      </c>
    </row>
    <row r="1113" spans="1:47" ht="17">
      <c r="A1113" s="257"/>
      <c r="B1113" s="249"/>
      <c r="C1113" s="252"/>
      <c r="D1113" s="252"/>
      <c r="E1113" s="252"/>
      <c r="F1113" s="181" t="s">
        <v>124</v>
      </c>
      <c r="G1113" s="182"/>
      <c r="H1113" s="182"/>
      <c r="I1113" s="182"/>
      <c r="J1113" s="182"/>
      <c r="K1113" s="182"/>
      <c r="L1113" s="182"/>
      <c r="M1113" s="182"/>
      <c r="N1113" s="182"/>
      <c r="O1113" s="182"/>
      <c r="P1113" s="182"/>
      <c r="Q1113" s="182"/>
      <c r="R1113" s="182"/>
      <c r="S1113" s="182"/>
      <c r="T1113" s="182"/>
      <c r="U1113" s="182"/>
      <c r="V1113" s="182"/>
      <c r="W1113" s="182"/>
      <c r="X1113" s="182"/>
      <c r="Y1113" s="182"/>
      <c r="Z1113" s="182"/>
      <c r="AA1113" s="182"/>
      <c r="AB1113" s="182"/>
      <c r="AC1113" s="182"/>
      <c r="AD1113" s="182"/>
      <c r="AE1113" s="182"/>
      <c r="AF1113" s="182"/>
      <c r="AG1113" s="182"/>
      <c r="AH1113" s="182"/>
      <c r="AI1113" s="182"/>
      <c r="AJ1113" s="182"/>
      <c r="AK1113" s="182"/>
      <c r="AL1113" s="182"/>
      <c r="AM1113" s="182"/>
      <c r="AN1113" s="182"/>
      <c r="AO1113" s="182"/>
      <c r="AP1113" s="182"/>
      <c r="AQ1113" s="182"/>
      <c r="AR1113" s="182"/>
      <c r="AS1113" s="182"/>
      <c r="AT1113" s="182"/>
      <c r="AU1113" s="183">
        <f t="shared" si="24"/>
        <v>0</v>
      </c>
    </row>
    <row r="1114" spans="1:47" ht="17">
      <c r="A1114" s="257"/>
      <c r="B1114" s="249" t="str">
        <f>'Operating Cost Categories'!A13</f>
        <v>D</v>
      </c>
      <c r="C1114" s="250">
        <f>'Operating Cost Summary'!B1063</f>
        <v>0</v>
      </c>
      <c r="D1114" s="250">
        <f>'Operating Cost Summary'!C1063</f>
        <v>0</v>
      </c>
      <c r="E1114" s="250">
        <f>'Operating Cost Summary'!D1063</f>
        <v>0</v>
      </c>
      <c r="F1114" s="184" t="s">
        <v>122</v>
      </c>
      <c r="G1114" s="185"/>
      <c r="H1114" s="185"/>
      <c r="I1114" s="185"/>
      <c r="J1114" s="185"/>
      <c r="K1114" s="185"/>
      <c r="L1114" s="185"/>
      <c r="M1114" s="185"/>
      <c r="N1114" s="185"/>
      <c r="O1114" s="185"/>
      <c r="P1114" s="185"/>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3">
        <f t="shared" si="24"/>
        <v>0</v>
      </c>
    </row>
    <row r="1115" spans="1:47" ht="17">
      <c r="A1115" s="257"/>
      <c r="B1115" s="249"/>
      <c r="C1115" s="251"/>
      <c r="D1115" s="251"/>
      <c r="E1115" s="251"/>
      <c r="F1115" s="181" t="s">
        <v>123</v>
      </c>
      <c r="G1115" s="182"/>
      <c r="H1115" s="182"/>
      <c r="I1115" s="182"/>
      <c r="J1115" s="182"/>
      <c r="K1115" s="182"/>
      <c r="L1115" s="182"/>
      <c r="M1115" s="182"/>
      <c r="N1115" s="182"/>
      <c r="O1115" s="182"/>
      <c r="P1115" s="182"/>
      <c r="Q1115" s="182"/>
      <c r="R1115" s="182"/>
      <c r="S1115" s="182"/>
      <c r="T1115" s="182"/>
      <c r="U1115" s="182"/>
      <c r="V1115" s="182"/>
      <c r="W1115" s="182"/>
      <c r="X1115" s="182"/>
      <c r="Y1115" s="182"/>
      <c r="Z1115" s="182"/>
      <c r="AA1115" s="182"/>
      <c r="AB1115" s="182"/>
      <c r="AC1115" s="182"/>
      <c r="AD1115" s="182"/>
      <c r="AE1115" s="182"/>
      <c r="AF1115" s="182"/>
      <c r="AG1115" s="182"/>
      <c r="AH1115" s="182"/>
      <c r="AI1115" s="182"/>
      <c r="AJ1115" s="182"/>
      <c r="AK1115" s="182"/>
      <c r="AL1115" s="182"/>
      <c r="AM1115" s="182"/>
      <c r="AN1115" s="182"/>
      <c r="AO1115" s="182"/>
      <c r="AP1115" s="182"/>
      <c r="AQ1115" s="182"/>
      <c r="AR1115" s="182"/>
      <c r="AS1115" s="182"/>
      <c r="AT1115" s="182"/>
      <c r="AU1115" s="183">
        <f t="shared" si="24"/>
        <v>0</v>
      </c>
    </row>
    <row r="1116" spans="1:47" ht="17">
      <c r="A1116" s="257"/>
      <c r="B1116" s="249"/>
      <c r="C1116" s="252"/>
      <c r="D1116" s="252"/>
      <c r="E1116" s="252"/>
      <c r="F1116" s="184" t="s">
        <v>124</v>
      </c>
      <c r="G1116" s="185"/>
      <c r="H1116" s="185"/>
      <c r="I1116" s="185"/>
      <c r="J1116" s="185"/>
      <c r="K1116" s="185"/>
      <c r="L1116" s="185"/>
      <c r="M1116" s="185"/>
      <c r="N1116" s="185"/>
      <c r="O1116" s="185"/>
      <c r="P1116" s="185"/>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3">
        <f t="shared" si="24"/>
        <v>0</v>
      </c>
    </row>
    <row r="1117" spans="1:47" ht="17">
      <c r="A1117" s="257"/>
      <c r="B1117" s="249" t="str">
        <f>'Operating Cost Categories'!A14</f>
        <v>E</v>
      </c>
      <c r="C1117" s="250">
        <f>'Operating Cost Summary'!B1064</f>
        <v>0</v>
      </c>
      <c r="D1117" s="250">
        <f>'Operating Cost Summary'!C1064</f>
        <v>0</v>
      </c>
      <c r="E1117" s="250">
        <f>'Operating Cost Summary'!D1064</f>
        <v>0</v>
      </c>
      <c r="F1117" s="181" t="s">
        <v>122</v>
      </c>
      <c r="G1117" s="182"/>
      <c r="H1117" s="182"/>
      <c r="I1117" s="182"/>
      <c r="J1117" s="182"/>
      <c r="K1117" s="182"/>
      <c r="L1117" s="182"/>
      <c r="M1117" s="182"/>
      <c r="N1117" s="182"/>
      <c r="O1117" s="182"/>
      <c r="P1117" s="182"/>
      <c r="Q1117" s="182"/>
      <c r="R1117" s="182"/>
      <c r="S1117" s="182"/>
      <c r="T1117" s="182"/>
      <c r="U1117" s="182"/>
      <c r="V1117" s="182"/>
      <c r="W1117" s="182"/>
      <c r="X1117" s="182"/>
      <c r="Y1117" s="182"/>
      <c r="Z1117" s="182"/>
      <c r="AA1117" s="182"/>
      <c r="AB1117" s="182"/>
      <c r="AC1117" s="182"/>
      <c r="AD1117" s="182"/>
      <c r="AE1117" s="182"/>
      <c r="AF1117" s="182"/>
      <c r="AG1117" s="182"/>
      <c r="AH1117" s="182"/>
      <c r="AI1117" s="182"/>
      <c r="AJ1117" s="182"/>
      <c r="AK1117" s="182"/>
      <c r="AL1117" s="182"/>
      <c r="AM1117" s="182"/>
      <c r="AN1117" s="182"/>
      <c r="AO1117" s="182"/>
      <c r="AP1117" s="182"/>
      <c r="AQ1117" s="182"/>
      <c r="AR1117" s="182"/>
      <c r="AS1117" s="182"/>
      <c r="AT1117" s="182"/>
      <c r="AU1117" s="183">
        <f t="shared" si="24"/>
        <v>0</v>
      </c>
    </row>
    <row r="1118" spans="1:47" ht="17">
      <c r="A1118" s="257"/>
      <c r="B1118" s="249"/>
      <c r="C1118" s="251"/>
      <c r="D1118" s="251"/>
      <c r="E1118" s="251"/>
      <c r="F1118" s="184" t="s">
        <v>123</v>
      </c>
      <c r="G1118" s="186"/>
      <c r="H1118" s="186"/>
      <c r="I1118" s="186"/>
      <c r="J1118" s="186"/>
      <c r="K1118" s="186"/>
      <c r="L1118" s="186"/>
      <c r="M1118" s="186"/>
      <c r="N1118" s="186"/>
      <c r="O1118" s="186"/>
      <c r="P1118" s="186"/>
      <c r="Q1118" s="186"/>
      <c r="R1118" s="186"/>
      <c r="S1118" s="186"/>
      <c r="T1118" s="186"/>
      <c r="U1118" s="186"/>
      <c r="V1118" s="186"/>
      <c r="W1118" s="186"/>
      <c r="X1118" s="186"/>
      <c r="Y1118" s="186"/>
      <c r="Z1118" s="186"/>
      <c r="AA1118" s="186"/>
      <c r="AB1118" s="186"/>
      <c r="AC1118" s="186"/>
      <c r="AD1118" s="186"/>
      <c r="AE1118" s="186"/>
      <c r="AF1118" s="186"/>
      <c r="AG1118" s="186"/>
      <c r="AH1118" s="186"/>
      <c r="AI1118" s="186"/>
      <c r="AJ1118" s="186"/>
      <c r="AK1118" s="186"/>
      <c r="AL1118" s="186"/>
      <c r="AM1118" s="186"/>
      <c r="AN1118" s="186"/>
      <c r="AO1118" s="186"/>
      <c r="AP1118" s="186"/>
      <c r="AQ1118" s="186"/>
      <c r="AR1118" s="186"/>
      <c r="AS1118" s="186"/>
      <c r="AT1118" s="186"/>
      <c r="AU1118" s="183">
        <f t="shared" si="24"/>
        <v>0</v>
      </c>
    </row>
    <row r="1119" spans="1:47" ht="17">
      <c r="A1119" s="257"/>
      <c r="B1119" s="249"/>
      <c r="C1119" s="252"/>
      <c r="D1119" s="252"/>
      <c r="E1119" s="252"/>
      <c r="F1119" s="181" t="s">
        <v>124</v>
      </c>
      <c r="G1119" s="187"/>
      <c r="H1119" s="187"/>
      <c r="I1119" s="187"/>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3">
        <f t="shared" si="24"/>
        <v>0</v>
      </c>
    </row>
    <row r="1121" spans="1:47" ht="19">
      <c r="A1121" s="261" t="s">
        <v>132</v>
      </c>
      <c r="B1121" s="263" t="s">
        <v>120</v>
      </c>
      <c r="C1121" s="264" t="s">
        <v>27</v>
      </c>
      <c r="D1121" s="264" t="s">
        <v>28</v>
      </c>
      <c r="E1121" s="264" t="s">
        <v>29</v>
      </c>
      <c r="F1121" s="253" t="s">
        <v>26</v>
      </c>
      <c r="G1121" s="254" t="s">
        <v>2</v>
      </c>
      <c r="H1121" s="255"/>
      <c r="I1121" s="255"/>
      <c r="J1121" s="255"/>
      <c r="K1121" s="255"/>
      <c r="L1121" s="255"/>
      <c r="M1121" s="255"/>
      <c r="N1121" s="255"/>
      <c r="O1121" s="255"/>
      <c r="P1121" s="255"/>
      <c r="Q1121" s="255"/>
      <c r="R1121" s="255"/>
      <c r="S1121" s="255"/>
      <c r="T1121" s="255"/>
      <c r="U1121" s="255"/>
      <c r="V1121" s="255"/>
      <c r="W1121" s="255"/>
      <c r="X1121" s="255"/>
      <c r="Y1121" s="255"/>
      <c r="Z1121" s="255"/>
      <c r="AA1121" s="255"/>
      <c r="AB1121" s="255"/>
      <c r="AC1121" s="255"/>
      <c r="AD1121" s="255"/>
      <c r="AE1121" s="255"/>
      <c r="AF1121" s="255"/>
      <c r="AG1121" s="255"/>
      <c r="AH1121" s="255"/>
      <c r="AI1121" s="255"/>
      <c r="AJ1121" s="255"/>
      <c r="AK1121" s="255"/>
      <c r="AL1121" s="255"/>
      <c r="AM1121" s="255"/>
      <c r="AN1121" s="255"/>
      <c r="AO1121" s="255"/>
      <c r="AP1121" s="255"/>
      <c r="AQ1121" s="255"/>
      <c r="AR1121" s="255"/>
      <c r="AS1121" s="255"/>
      <c r="AT1121" s="255"/>
      <c r="AU1121" s="256" t="s">
        <v>0</v>
      </c>
    </row>
    <row r="1122" spans="1:47" ht="18">
      <c r="A1122" s="262"/>
      <c r="B1122" s="263"/>
      <c r="C1122" s="265"/>
      <c r="D1122" s="265"/>
      <c r="E1122" s="265"/>
      <c r="F1122" s="253"/>
      <c r="G1122" s="180" t="str">
        <f>'Initiative Basics'!C3</f>
        <v>A</v>
      </c>
      <c r="H1122" s="180" t="str">
        <f>'Initiative Basics'!C4</f>
        <v>B</v>
      </c>
      <c r="I1122" s="180" t="str">
        <f>'Initiative Basics'!C5</f>
        <v>C</v>
      </c>
      <c r="J1122" s="180" t="str">
        <f>'Initiative Basics'!C6</f>
        <v>D</v>
      </c>
      <c r="K1122" s="180" t="str">
        <f>'Initiative Basics'!C7</f>
        <v>E</v>
      </c>
      <c r="L1122" s="180" t="str">
        <f>'Initiative Basics'!C8</f>
        <v>F</v>
      </c>
      <c r="M1122" s="180" t="str">
        <f>'Initiative Basics'!C9</f>
        <v>G</v>
      </c>
      <c r="N1122" s="180" t="str">
        <f>'Initiative Basics'!C10</f>
        <v>H</v>
      </c>
      <c r="O1122" s="180" t="str">
        <f>'Initiative Basics'!C11</f>
        <v>I</v>
      </c>
      <c r="P1122" s="180" t="str">
        <f>'Initiative Basics'!C12</f>
        <v>J</v>
      </c>
      <c r="Q1122" s="180" t="str">
        <f>'Initiative Basics'!C13</f>
        <v>K</v>
      </c>
      <c r="R1122" s="180" t="str">
        <f>'Initiative Basics'!C14</f>
        <v>L</v>
      </c>
      <c r="S1122" s="180" t="str">
        <f>'Initiative Basics'!C15</f>
        <v>M</v>
      </c>
      <c r="T1122" s="180" t="str">
        <f>'Initiative Basics'!C16</f>
        <v>N</v>
      </c>
      <c r="U1122" s="180" t="str">
        <f>'Initiative Basics'!C17</f>
        <v>O</v>
      </c>
      <c r="V1122" s="180" t="str">
        <f>'Initiative Basics'!C18</f>
        <v>P</v>
      </c>
      <c r="W1122" s="180" t="str">
        <f>'Initiative Basics'!C19</f>
        <v>Q</v>
      </c>
      <c r="X1122" s="180" t="str">
        <f>'Initiative Basics'!C20</f>
        <v>R</v>
      </c>
      <c r="Y1122" s="180" t="str">
        <f>'Initiative Basics'!C21</f>
        <v>S</v>
      </c>
      <c r="Z1122" s="180" t="str">
        <f>'Initiative Basics'!C22</f>
        <v>T</v>
      </c>
      <c r="AA1122" s="180" t="str">
        <f>'Initiative Basics'!C23</f>
        <v>U</v>
      </c>
      <c r="AB1122" s="180" t="str">
        <f>'Initiative Basics'!C24</f>
        <v>V</v>
      </c>
      <c r="AC1122" s="180" t="str">
        <f>'Initiative Basics'!C25</f>
        <v>W</v>
      </c>
      <c r="AD1122" s="180" t="str">
        <f>'Initiative Basics'!C26</f>
        <v>X</v>
      </c>
      <c r="AE1122" s="180" t="str">
        <f>'Initiative Basics'!C27</f>
        <v>Y</v>
      </c>
      <c r="AF1122" s="180" t="str">
        <f>'Initiative Basics'!C28</f>
        <v>Z</v>
      </c>
      <c r="AG1122" s="180">
        <f>'Initiative Basics'!C29</f>
        <v>0</v>
      </c>
      <c r="AH1122" s="180">
        <f>'Initiative Basics'!C30</f>
        <v>0</v>
      </c>
      <c r="AI1122" s="180">
        <f>'Initiative Basics'!C31</f>
        <v>0</v>
      </c>
      <c r="AJ1122" s="180">
        <f>'Initiative Basics'!C32</f>
        <v>0</v>
      </c>
      <c r="AK1122" s="180">
        <f>'Initiative Basics'!C33</f>
        <v>0</v>
      </c>
      <c r="AL1122" s="180">
        <f>'Initiative Basics'!C34</f>
        <v>0</v>
      </c>
      <c r="AM1122" s="180">
        <f>'Initiative Basics'!C35</f>
        <v>0</v>
      </c>
      <c r="AN1122" s="180">
        <f>'Initiative Basics'!C36</f>
        <v>0</v>
      </c>
      <c r="AO1122" s="180">
        <f>'Initiative Basics'!C37</f>
        <v>0</v>
      </c>
      <c r="AP1122" s="180">
        <f>'Initiative Basics'!C38</f>
        <v>0</v>
      </c>
      <c r="AQ1122" s="180">
        <f>'Initiative Basics'!C39</f>
        <v>0</v>
      </c>
      <c r="AR1122" s="180">
        <f>'Initiative Basics'!C40</f>
        <v>0</v>
      </c>
      <c r="AS1122" s="180">
        <f>'Initiative Basics'!C41</f>
        <v>0</v>
      </c>
      <c r="AT1122" s="180">
        <f>'Initiative Basics'!C42</f>
        <v>0</v>
      </c>
      <c r="AU1122" s="256"/>
    </row>
    <row r="1123" spans="1:47" ht="17">
      <c r="A1123" s="257">
        <f>'Initiative Basics'!A29</f>
        <v>0</v>
      </c>
      <c r="B1123" s="258" t="str">
        <f>'Operating Cost Categories'!A2</f>
        <v>Staff</v>
      </c>
      <c r="C1123" s="250">
        <f>'Operating Cost Summary'!B1094</f>
        <v>0</v>
      </c>
      <c r="D1123" s="250">
        <f>'Operating Cost Summary'!C1094</f>
        <v>0</v>
      </c>
      <c r="E1123" s="250">
        <f>'Operating Cost Summary'!D1094</f>
        <v>0</v>
      </c>
      <c r="F1123" s="181" t="s">
        <v>122</v>
      </c>
      <c r="G1123" s="182"/>
      <c r="H1123" s="182"/>
      <c r="I1123" s="182"/>
      <c r="J1123" s="182"/>
      <c r="K1123" s="182"/>
      <c r="L1123" s="182"/>
      <c r="M1123" s="182"/>
      <c r="N1123" s="182"/>
      <c r="O1123" s="182"/>
      <c r="P1123" s="182"/>
      <c r="Q1123" s="182"/>
      <c r="R1123" s="182"/>
      <c r="S1123" s="182"/>
      <c r="T1123" s="182"/>
      <c r="U1123" s="182"/>
      <c r="V1123" s="182"/>
      <c r="W1123" s="182"/>
      <c r="X1123" s="182"/>
      <c r="Y1123" s="182"/>
      <c r="Z1123" s="182"/>
      <c r="AA1123" s="182"/>
      <c r="AB1123" s="182"/>
      <c r="AC1123" s="182"/>
      <c r="AD1123" s="182"/>
      <c r="AE1123" s="182"/>
      <c r="AF1123" s="182"/>
      <c r="AG1123" s="182"/>
      <c r="AH1123" s="182"/>
      <c r="AI1123" s="182"/>
      <c r="AJ1123" s="182"/>
      <c r="AK1123" s="182"/>
      <c r="AL1123" s="182"/>
      <c r="AM1123" s="182"/>
      <c r="AN1123" s="182"/>
      <c r="AO1123" s="182"/>
      <c r="AP1123" s="182"/>
      <c r="AQ1123" s="182"/>
      <c r="AR1123" s="182"/>
      <c r="AS1123" s="182"/>
      <c r="AT1123" s="182"/>
      <c r="AU1123" s="183">
        <f>SUM(G1123:AT1123)</f>
        <v>0</v>
      </c>
    </row>
    <row r="1124" spans="1:47" ht="17">
      <c r="A1124" s="257"/>
      <c r="B1124" s="259"/>
      <c r="C1124" s="251"/>
      <c r="D1124" s="251"/>
      <c r="E1124" s="251"/>
      <c r="F1124" s="184" t="s">
        <v>123</v>
      </c>
      <c r="G1124" s="185"/>
      <c r="H1124" s="185"/>
      <c r="I1124" s="185"/>
      <c r="J1124" s="185"/>
      <c r="K1124" s="185"/>
      <c r="L1124" s="185"/>
      <c r="M1124" s="185"/>
      <c r="N1124" s="185"/>
      <c r="O1124" s="185"/>
      <c r="P1124" s="185"/>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3">
        <f t="shared" ref="AU1124:AU1161" si="25">SUM(G1124:AT1124)</f>
        <v>0</v>
      </c>
    </row>
    <row r="1125" spans="1:47" ht="17">
      <c r="A1125" s="257"/>
      <c r="B1125" s="260"/>
      <c r="C1125" s="252"/>
      <c r="D1125" s="252"/>
      <c r="E1125" s="252"/>
      <c r="F1125" s="181" t="s">
        <v>124</v>
      </c>
      <c r="G1125" s="182"/>
      <c r="H1125" s="182"/>
      <c r="I1125" s="182"/>
      <c r="J1125" s="182"/>
      <c r="K1125" s="182"/>
      <c r="L1125" s="182"/>
      <c r="M1125" s="182"/>
      <c r="N1125" s="182"/>
      <c r="O1125" s="182"/>
      <c r="P1125" s="182"/>
      <c r="Q1125" s="182"/>
      <c r="R1125" s="182"/>
      <c r="S1125" s="182"/>
      <c r="T1125" s="182"/>
      <c r="U1125" s="182"/>
      <c r="V1125" s="182"/>
      <c r="W1125" s="182"/>
      <c r="X1125" s="182"/>
      <c r="Y1125" s="182"/>
      <c r="Z1125" s="182"/>
      <c r="AA1125" s="182"/>
      <c r="AB1125" s="182"/>
      <c r="AC1125" s="182"/>
      <c r="AD1125" s="182"/>
      <c r="AE1125" s="182"/>
      <c r="AF1125" s="182"/>
      <c r="AG1125" s="182"/>
      <c r="AH1125" s="182"/>
      <c r="AI1125" s="182"/>
      <c r="AJ1125" s="182"/>
      <c r="AK1125" s="182"/>
      <c r="AL1125" s="182"/>
      <c r="AM1125" s="182"/>
      <c r="AN1125" s="182"/>
      <c r="AO1125" s="182"/>
      <c r="AP1125" s="182"/>
      <c r="AQ1125" s="182"/>
      <c r="AR1125" s="182"/>
      <c r="AS1125" s="182"/>
      <c r="AT1125" s="182"/>
      <c r="AU1125" s="183">
        <f t="shared" si="25"/>
        <v>0</v>
      </c>
    </row>
    <row r="1126" spans="1:47" ht="17">
      <c r="A1126" s="257"/>
      <c r="B1126" s="258" t="str">
        <f>'Operating Cost Categories'!A3</f>
        <v>Insurance</v>
      </c>
      <c r="C1126" s="250">
        <f>'Operating Cost Summary'!B1095</f>
        <v>0</v>
      </c>
      <c r="D1126" s="250">
        <f>'Operating Cost Summary'!C1095</f>
        <v>0</v>
      </c>
      <c r="E1126" s="250">
        <f>'Operating Cost Summary'!D1095</f>
        <v>0</v>
      </c>
      <c r="F1126" s="184" t="s">
        <v>122</v>
      </c>
      <c r="G1126" s="185"/>
      <c r="H1126" s="185"/>
      <c r="I1126" s="185"/>
      <c r="J1126" s="185"/>
      <c r="K1126" s="185"/>
      <c r="L1126" s="185"/>
      <c r="M1126" s="185"/>
      <c r="N1126" s="185"/>
      <c r="O1126" s="185"/>
      <c r="P1126" s="185"/>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3">
        <f t="shared" si="25"/>
        <v>0</v>
      </c>
    </row>
    <row r="1127" spans="1:47" ht="17">
      <c r="A1127" s="257"/>
      <c r="B1127" s="259"/>
      <c r="C1127" s="251"/>
      <c r="D1127" s="251"/>
      <c r="E1127" s="251"/>
      <c r="F1127" s="181" t="s">
        <v>123</v>
      </c>
      <c r="G1127" s="182"/>
      <c r="H1127" s="182"/>
      <c r="I1127" s="182"/>
      <c r="J1127" s="182"/>
      <c r="K1127" s="182"/>
      <c r="L1127" s="182"/>
      <c r="M1127" s="182"/>
      <c r="N1127" s="182"/>
      <c r="O1127" s="182"/>
      <c r="P1127" s="182"/>
      <c r="Q1127" s="182"/>
      <c r="R1127" s="182"/>
      <c r="S1127" s="182"/>
      <c r="T1127" s="182"/>
      <c r="U1127" s="182"/>
      <c r="V1127" s="182"/>
      <c r="W1127" s="182"/>
      <c r="X1127" s="182"/>
      <c r="Y1127" s="182"/>
      <c r="Z1127" s="182"/>
      <c r="AA1127" s="182"/>
      <c r="AB1127" s="182"/>
      <c r="AC1127" s="182"/>
      <c r="AD1127" s="182"/>
      <c r="AE1127" s="182"/>
      <c r="AF1127" s="182"/>
      <c r="AG1127" s="182"/>
      <c r="AH1127" s="182"/>
      <c r="AI1127" s="182"/>
      <c r="AJ1127" s="182"/>
      <c r="AK1127" s="182"/>
      <c r="AL1127" s="182"/>
      <c r="AM1127" s="182"/>
      <c r="AN1127" s="182"/>
      <c r="AO1127" s="182"/>
      <c r="AP1127" s="182"/>
      <c r="AQ1127" s="182"/>
      <c r="AR1127" s="182"/>
      <c r="AS1127" s="182"/>
      <c r="AT1127" s="182"/>
      <c r="AU1127" s="183">
        <f t="shared" si="25"/>
        <v>0</v>
      </c>
    </row>
    <row r="1128" spans="1:47" ht="17">
      <c r="A1128" s="257"/>
      <c r="B1128" s="260"/>
      <c r="C1128" s="252"/>
      <c r="D1128" s="252"/>
      <c r="E1128" s="252"/>
      <c r="F1128" s="184" t="s">
        <v>124</v>
      </c>
      <c r="G1128" s="185"/>
      <c r="H1128" s="185"/>
      <c r="I1128" s="185"/>
      <c r="J1128" s="185"/>
      <c r="K1128" s="185"/>
      <c r="L1128" s="185"/>
      <c r="M1128" s="185"/>
      <c r="N1128" s="185"/>
      <c r="O1128" s="185"/>
      <c r="P1128" s="185"/>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3">
        <f t="shared" si="25"/>
        <v>0</v>
      </c>
    </row>
    <row r="1129" spans="1:47" ht="17">
      <c r="A1129" s="257"/>
      <c r="B1129" s="249" t="str">
        <f>'Operating Cost Categories'!A4</f>
        <v>Rent</v>
      </c>
      <c r="C1129" s="250">
        <f>'Operating Cost Summary'!B1096</f>
        <v>0</v>
      </c>
      <c r="D1129" s="250">
        <f>'Operating Cost Summary'!C1096</f>
        <v>0</v>
      </c>
      <c r="E1129" s="250">
        <f>'Operating Cost Summary'!D1096</f>
        <v>0</v>
      </c>
      <c r="F1129" s="181" t="s">
        <v>122</v>
      </c>
      <c r="G1129" s="182"/>
      <c r="H1129" s="182"/>
      <c r="I1129" s="182"/>
      <c r="J1129" s="182"/>
      <c r="K1129" s="182"/>
      <c r="L1129" s="182"/>
      <c r="M1129" s="182"/>
      <c r="N1129" s="182"/>
      <c r="O1129" s="182"/>
      <c r="P1129" s="182"/>
      <c r="Q1129" s="182"/>
      <c r="R1129" s="182"/>
      <c r="S1129" s="182"/>
      <c r="T1129" s="182"/>
      <c r="U1129" s="182"/>
      <c r="V1129" s="182"/>
      <c r="W1129" s="182"/>
      <c r="X1129" s="182"/>
      <c r="Y1129" s="182"/>
      <c r="Z1129" s="182"/>
      <c r="AA1129" s="182"/>
      <c r="AB1129" s="182"/>
      <c r="AC1129" s="182"/>
      <c r="AD1129" s="182"/>
      <c r="AE1129" s="182"/>
      <c r="AF1129" s="182"/>
      <c r="AG1129" s="182"/>
      <c r="AH1129" s="182"/>
      <c r="AI1129" s="182"/>
      <c r="AJ1129" s="182"/>
      <c r="AK1129" s="182"/>
      <c r="AL1129" s="182"/>
      <c r="AM1129" s="182"/>
      <c r="AN1129" s="182"/>
      <c r="AO1129" s="182"/>
      <c r="AP1129" s="182"/>
      <c r="AQ1129" s="182"/>
      <c r="AR1129" s="182"/>
      <c r="AS1129" s="182"/>
      <c r="AT1129" s="182"/>
      <c r="AU1129" s="183">
        <f t="shared" si="25"/>
        <v>0</v>
      </c>
    </row>
    <row r="1130" spans="1:47" ht="17">
      <c r="A1130" s="257"/>
      <c r="B1130" s="249"/>
      <c r="C1130" s="251"/>
      <c r="D1130" s="251"/>
      <c r="E1130" s="251"/>
      <c r="F1130" s="184" t="s">
        <v>123</v>
      </c>
      <c r="G1130" s="185"/>
      <c r="H1130" s="185"/>
      <c r="I1130" s="185"/>
      <c r="J1130" s="185"/>
      <c r="K1130" s="185"/>
      <c r="L1130" s="185"/>
      <c r="M1130" s="185"/>
      <c r="N1130" s="185"/>
      <c r="O1130" s="185"/>
      <c r="P1130" s="185"/>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3">
        <f t="shared" si="25"/>
        <v>0</v>
      </c>
    </row>
    <row r="1131" spans="1:47" ht="17">
      <c r="A1131" s="257"/>
      <c r="B1131" s="249"/>
      <c r="C1131" s="252"/>
      <c r="D1131" s="252"/>
      <c r="E1131" s="252"/>
      <c r="F1131" s="181" t="s">
        <v>124</v>
      </c>
      <c r="G1131" s="182"/>
      <c r="H1131" s="182"/>
      <c r="I1131" s="182"/>
      <c r="J1131" s="182"/>
      <c r="K1131" s="182"/>
      <c r="L1131" s="182"/>
      <c r="M1131" s="182"/>
      <c r="N1131" s="182"/>
      <c r="O1131" s="182"/>
      <c r="P1131" s="182"/>
      <c r="Q1131" s="182"/>
      <c r="R1131" s="182"/>
      <c r="S1131" s="182"/>
      <c r="T1131" s="182"/>
      <c r="U1131" s="182"/>
      <c r="V1131" s="182"/>
      <c r="W1131" s="182"/>
      <c r="X1131" s="182"/>
      <c r="Y1131" s="182"/>
      <c r="Z1131" s="182"/>
      <c r="AA1131" s="182"/>
      <c r="AB1131" s="182"/>
      <c r="AC1131" s="182"/>
      <c r="AD1131" s="182"/>
      <c r="AE1131" s="182"/>
      <c r="AF1131" s="182"/>
      <c r="AG1131" s="182"/>
      <c r="AH1131" s="182"/>
      <c r="AI1131" s="182"/>
      <c r="AJ1131" s="182"/>
      <c r="AK1131" s="182"/>
      <c r="AL1131" s="182"/>
      <c r="AM1131" s="182"/>
      <c r="AN1131" s="182"/>
      <c r="AO1131" s="182"/>
      <c r="AP1131" s="182"/>
      <c r="AQ1131" s="182"/>
      <c r="AR1131" s="182"/>
      <c r="AS1131" s="182"/>
      <c r="AT1131" s="182"/>
      <c r="AU1131" s="183">
        <f t="shared" si="25"/>
        <v>0</v>
      </c>
    </row>
    <row r="1132" spans="1:47" ht="17">
      <c r="A1132" s="257"/>
      <c r="B1132" s="249" t="str">
        <f>'Operating Cost Categories'!A5</f>
        <v>Utilities</v>
      </c>
      <c r="C1132" s="250">
        <f>'Operating Cost Summary'!B1097</f>
        <v>0</v>
      </c>
      <c r="D1132" s="250">
        <f>'Operating Cost Summary'!C1097</f>
        <v>0</v>
      </c>
      <c r="E1132" s="250">
        <f>'Operating Cost Summary'!D1097</f>
        <v>0</v>
      </c>
      <c r="F1132" s="184" t="s">
        <v>122</v>
      </c>
      <c r="G1132" s="185"/>
      <c r="H1132" s="185"/>
      <c r="I1132" s="185"/>
      <c r="J1132" s="185"/>
      <c r="K1132" s="185"/>
      <c r="L1132" s="185"/>
      <c r="M1132" s="185"/>
      <c r="N1132" s="185"/>
      <c r="O1132" s="185"/>
      <c r="P1132" s="185"/>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3">
        <f t="shared" si="25"/>
        <v>0</v>
      </c>
    </row>
    <row r="1133" spans="1:47" ht="17">
      <c r="A1133" s="257"/>
      <c r="B1133" s="249"/>
      <c r="C1133" s="251"/>
      <c r="D1133" s="251"/>
      <c r="E1133" s="251"/>
      <c r="F1133" s="181" t="s">
        <v>123</v>
      </c>
      <c r="G1133" s="182"/>
      <c r="H1133" s="182"/>
      <c r="I1133" s="182"/>
      <c r="J1133" s="182"/>
      <c r="K1133" s="182"/>
      <c r="L1133" s="182"/>
      <c r="M1133" s="182"/>
      <c r="N1133" s="182"/>
      <c r="O1133" s="182"/>
      <c r="P1133" s="182"/>
      <c r="Q1133" s="182"/>
      <c r="R1133" s="182"/>
      <c r="S1133" s="182"/>
      <c r="T1133" s="182"/>
      <c r="U1133" s="182"/>
      <c r="V1133" s="182"/>
      <c r="W1133" s="182"/>
      <c r="X1133" s="182"/>
      <c r="Y1133" s="182"/>
      <c r="Z1133" s="182"/>
      <c r="AA1133" s="182"/>
      <c r="AB1133" s="182"/>
      <c r="AC1133" s="182"/>
      <c r="AD1133" s="182"/>
      <c r="AE1133" s="182"/>
      <c r="AF1133" s="182"/>
      <c r="AG1133" s="182"/>
      <c r="AH1133" s="182"/>
      <c r="AI1133" s="182"/>
      <c r="AJ1133" s="182"/>
      <c r="AK1133" s="182"/>
      <c r="AL1133" s="182"/>
      <c r="AM1133" s="182"/>
      <c r="AN1133" s="182"/>
      <c r="AO1133" s="182"/>
      <c r="AP1133" s="182"/>
      <c r="AQ1133" s="182"/>
      <c r="AR1133" s="182"/>
      <c r="AS1133" s="182"/>
      <c r="AT1133" s="182"/>
      <c r="AU1133" s="183">
        <f t="shared" si="25"/>
        <v>0</v>
      </c>
    </row>
    <row r="1134" spans="1:47" ht="17">
      <c r="A1134" s="257"/>
      <c r="B1134" s="249"/>
      <c r="C1134" s="252"/>
      <c r="D1134" s="252"/>
      <c r="E1134" s="252"/>
      <c r="F1134" s="184" t="s">
        <v>124</v>
      </c>
      <c r="G1134" s="185"/>
      <c r="H1134" s="185"/>
      <c r="I1134" s="185"/>
      <c r="J1134" s="185"/>
      <c r="K1134" s="185"/>
      <c r="L1134" s="185"/>
      <c r="M1134" s="185"/>
      <c r="N1134" s="185"/>
      <c r="O1134" s="185"/>
      <c r="P1134" s="185"/>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3">
        <f t="shared" si="25"/>
        <v>0</v>
      </c>
    </row>
    <row r="1135" spans="1:47" ht="17">
      <c r="A1135" s="257"/>
      <c r="B1135" s="249" t="str">
        <f>'Operating Cost Categories'!A6</f>
        <v>Internet/Phones</v>
      </c>
      <c r="C1135" s="250">
        <f>'Operating Cost Summary'!B1098</f>
        <v>0</v>
      </c>
      <c r="D1135" s="250">
        <f>'Operating Cost Summary'!C1098</f>
        <v>0</v>
      </c>
      <c r="E1135" s="250">
        <f>'Operating Cost Summary'!D1098</f>
        <v>0</v>
      </c>
      <c r="F1135" s="181" t="s">
        <v>122</v>
      </c>
      <c r="G1135" s="182"/>
      <c r="H1135" s="182"/>
      <c r="I1135" s="182"/>
      <c r="J1135" s="182"/>
      <c r="K1135" s="182"/>
      <c r="L1135" s="182"/>
      <c r="M1135" s="182"/>
      <c r="N1135" s="182"/>
      <c r="O1135" s="182"/>
      <c r="P1135" s="182"/>
      <c r="Q1135" s="182"/>
      <c r="R1135" s="182"/>
      <c r="S1135" s="182"/>
      <c r="T1135" s="182"/>
      <c r="U1135" s="182"/>
      <c r="V1135" s="182"/>
      <c r="W1135" s="182"/>
      <c r="X1135" s="182"/>
      <c r="Y1135" s="182"/>
      <c r="Z1135" s="182"/>
      <c r="AA1135" s="182"/>
      <c r="AB1135" s="182"/>
      <c r="AC1135" s="182"/>
      <c r="AD1135" s="182"/>
      <c r="AE1135" s="182"/>
      <c r="AF1135" s="182"/>
      <c r="AG1135" s="182"/>
      <c r="AH1135" s="182"/>
      <c r="AI1135" s="182"/>
      <c r="AJ1135" s="182"/>
      <c r="AK1135" s="182"/>
      <c r="AL1135" s="182"/>
      <c r="AM1135" s="182"/>
      <c r="AN1135" s="182"/>
      <c r="AO1135" s="182"/>
      <c r="AP1135" s="182"/>
      <c r="AQ1135" s="182"/>
      <c r="AR1135" s="182"/>
      <c r="AS1135" s="182"/>
      <c r="AT1135" s="182"/>
      <c r="AU1135" s="183">
        <f t="shared" si="25"/>
        <v>0</v>
      </c>
    </row>
    <row r="1136" spans="1:47" ht="17">
      <c r="A1136" s="257"/>
      <c r="B1136" s="249"/>
      <c r="C1136" s="251"/>
      <c r="D1136" s="251"/>
      <c r="E1136" s="251"/>
      <c r="F1136" s="184" t="s">
        <v>123</v>
      </c>
      <c r="G1136" s="185"/>
      <c r="H1136" s="185"/>
      <c r="I1136" s="185"/>
      <c r="J1136" s="185"/>
      <c r="K1136" s="185"/>
      <c r="L1136" s="185"/>
      <c r="M1136" s="185"/>
      <c r="N1136" s="185"/>
      <c r="O1136" s="185"/>
      <c r="P1136" s="185"/>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3">
        <f t="shared" si="25"/>
        <v>0</v>
      </c>
    </row>
    <row r="1137" spans="1:47" ht="17">
      <c r="A1137" s="257"/>
      <c r="B1137" s="249"/>
      <c r="C1137" s="252"/>
      <c r="D1137" s="252"/>
      <c r="E1137" s="252"/>
      <c r="F1137" s="181" t="s">
        <v>124</v>
      </c>
      <c r="G1137" s="182"/>
      <c r="H1137" s="182"/>
      <c r="I1137" s="182"/>
      <c r="J1137" s="182"/>
      <c r="K1137" s="182"/>
      <c r="L1137" s="182"/>
      <c r="M1137" s="182"/>
      <c r="N1137" s="182"/>
      <c r="O1137" s="182"/>
      <c r="P1137" s="182"/>
      <c r="Q1137" s="182"/>
      <c r="R1137" s="182"/>
      <c r="S1137" s="182"/>
      <c r="T1137" s="182"/>
      <c r="U1137" s="182"/>
      <c r="V1137" s="182"/>
      <c r="W1137" s="182"/>
      <c r="X1137" s="182"/>
      <c r="Y1137" s="182"/>
      <c r="Z1137" s="182"/>
      <c r="AA1137" s="182"/>
      <c r="AB1137" s="182"/>
      <c r="AC1137" s="182"/>
      <c r="AD1137" s="182"/>
      <c r="AE1137" s="182"/>
      <c r="AF1137" s="182"/>
      <c r="AG1137" s="182"/>
      <c r="AH1137" s="182"/>
      <c r="AI1137" s="182"/>
      <c r="AJ1137" s="182"/>
      <c r="AK1137" s="182"/>
      <c r="AL1137" s="182"/>
      <c r="AM1137" s="182"/>
      <c r="AN1137" s="182"/>
      <c r="AO1137" s="182"/>
      <c r="AP1137" s="182"/>
      <c r="AQ1137" s="182"/>
      <c r="AR1137" s="182"/>
      <c r="AS1137" s="182"/>
      <c r="AT1137" s="182"/>
      <c r="AU1137" s="183">
        <f t="shared" si="25"/>
        <v>0</v>
      </c>
    </row>
    <row r="1138" spans="1:47" ht="17">
      <c r="A1138" s="257"/>
      <c r="B1138" s="249" t="str">
        <f>'Operating Cost Categories'!A7</f>
        <v>Office Supplies</v>
      </c>
      <c r="C1138" s="250">
        <f>'Operating Cost Summary'!B1099</f>
        <v>0</v>
      </c>
      <c r="D1138" s="250">
        <f>'Operating Cost Summary'!C1099</f>
        <v>0</v>
      </c>
      <c r="E1138" s="250">
        <f>'Operating Cost Summary'!D1099</f>
        <v>0</v>
      </c>
      <c r="F1138" s="184" t="s">
        <v>122</v>
      </c>
      <c r="G1138" s="185"/>
      <c r="H1138" s="185"/>
      <c r="I1138" s="185"/>
      <c r="J1138" s="185"/>
      <c r="K1138" s="185"/>
      <c r="L1138" s="185"/>
      <c r="M1138" s="185"/>
      <c r="N1138" s="185"/>
      <c r="O1138" s="185"/>
      <c r="P1138" s="185"/>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3">
        <f t="shared" si="25"/>
        <v>0</v>
      </c>
    </row>
    <row r="1139" spans="1:47" ht="17">
      <c r="A1139" s="257"/>
      <c r="B1139" s="249"/>
      <c r="C1139" s="251"/>
      <c r="D1139" s="251"/>
      <c r="E1139" s="251"/>
      <c r="F1139" s="181" t="s">
        <v>123</v>
      </c>
      <c r="G1139" s="182"/>
      <c r="H1139" s="182"/>
      <c r="I1139" s="182"/>
      <c r="J1139" s="182"/>
      <c r="K1139" s="182"/>
      <c r="L1139" s="182"/>
      <c r="M1139" s="182"/>
      <c r="N1139" s="182"/>
      <c r="O1139" s="182"/>
      <c r="P1139" s="182"/>
      <c r="Q1139" s="182"/>
      <c r="R1139" s="182"/>
      <c r="S1139" s="182"/>
      <c r="T1139" s="182"/>
      <c r="U1139" s="182"/>
      <c r="V1139" s="182"/>
      <c r="W1139" s="182"/>
      <c r="X1139" s="182"/>
      <c r="Y1139" s="182"/>
      <c r="Z1139" s="182"/>
      <c r="AA1139" s="182"/>
      <c r="AB1139" s="182"/>
      <c r="AC1139" s="182"/>
      <c r="AD1139" s="182"/>
      <c r="AE1139" s="182"/>
      <c r="AF1139" s="182"/>
      <c r="AG1139" s="182"/>
      <c r="AH1139" s="182"/>
      <c r="AI1139" s="182"/>
      <c r="AJ1139" s="182"/>
      <c r="AK1139" s="182"/>
      <c r="AL1139" s="182"/>
      <c r="AM1139" s="182"/>
      <c r="AN1139" s="182"/>
      <c r="AO1139" s="182"/>
      <c r="AP1139" s="182"/>
      <c r="AQ1139" s="182"/>
      <c r="AR1139" s="182"/>
      <c r="AS1139" s="182"/>
      <c r="AT1139" s="182"/>
      <c r="AU1139" s="183">
        <f t="shared" si="25"/>
        <v>0</v>
      </c>
    </row>
    <row r="1140" spans="1:47" ht="17">
      <c r="A1140" s="257"/>
      <c r="B1140" s="249"/>
      <c r="C1140" s="252"/>
      <c r="D1140" s="252"/>
      <c r="E1140" s="252"/>
      <c r="F1140" s="184" t="s">
        <v>124</v>
      </c>
      <c r="G1140" s="185"/>
      <c r="H1140" s="185"/>
      <c r="I1140" s="185"/>
      <c r="J1140" s="185"/>
      <c r="K1140" s="185"/>
      <c r="L1140" s="185"/>
      <c r="M1140" s="185"/>
      <c r="N1140" s="185"/>
      <c r="O1140" s="185"/>
      <c r="P1140" s="185"/>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3">
        <f t="shared" si="25"/>
        <v>0</v>
      </c>
    </row>
    <row r="1141" spans="1:47" ht="17">
      <c r="A1141" s="257"/>
      <c r="B1141" s="249" t="str">
        <f>'Operating Cost Categories'!A8</f>
        <v>Transportation</v>
      </c>
      <c r="C1141" s="250">
        <f>'Operating Cost Summary'!B1100</f>
        <v>0</v>
      </c>
      <c r="D1141" s="250">
        <f>'Operating Cost Summary'!C1100</f>
        <v>0</v>
      </c>
      <c r="E1141" s="250">
        <f>'Operating Cost Summary'!D1100</f>
        <v>0</v>
      </c>
      <c r="F1141" s="181" t="s">
        <v>122</v>
      </c>
      <c r="G1141" s="182"/>
      <c r="H1141" s="182"/>
      <c r="I1141" s="182"/>
      <c r="J1141" s="182"/>
      <c r="K1141" s="182"/>
      <c r="L1141" s="182"/>
      <c r="M1141" s="182"/>
      <c r="N1141" s="182"/>
      <c r="O1141" s="182"/>
      <c r="P1141" s="182"/>
      <c r="Q1141" s="182"/>
      <c r="R1141" s="182"/>
      <c r="S1141" s="182"/>
      <c r="T1141" s="182"/>
      <c r="U1141" s="182"/>
      <c r="V1141" s="182"/>
      <c r="W1141" s="182"/>
      <c r="X1141" s="182"/>
      <c r="Y1141" s="182"/>
      <c r="Z1141" s="182"/>
      <c r="AA1141" s="182"/>
      <c r="AB1141" s="182"/>
      <c r="AC1141" s="182"/>
      <c r="AD1141" s="182"/>
      <c r="AE1141" s="182"/>
      <c r="AF1141" s="182"/>
      <c r="AG1141" s="182"/>
      <c r="AH1141" s="182"/>
      <c r="AI1141" s="182"/>
      <c r="AJ1141" s="182"/>
      <c r="AK1141" s="182"/>
      <c r="AL1141" s="182"/>
      <c r="AM1141" s="182"/>
      <c r="AN1141" s="182"/>
      <c r="AO1141" s="182"/>
      <c r="AP1141" s="182"/>
      <c r="AQ1141" s="182"/>
      <c r="AR1141" s="182"/>
      <c r="AS1141" s="182"/>
      <c r="AT1141" s="182"/>
      <c r="AU1141" s="183">
        <f t="shared" si="25"/>
        <v>0</v>
      </c>
    </row>
    <row r="1142" spans="1:47" ht="17">
      <c r="A1142" s="257"/>
      <c r="B1142" s="249"/>
      <c r="C1142" s="251"/>
      <c r="D1142" s="251"/>
      <c r="E1142" s="251"/>
      <c r="F1142" s="184" t="s">
        <v>123</v>
      </c>
      <c r="G1142" s="185"/>
      <c r="H1142" s="185"/>
      <c r="I1142" s="185"/>
      <c r="J1142" s="185"/>
      <c r="K1142" s="185"/>
      <c r="L1142" s="185"/>
      <c r="M1142" s="185"/>
      <c r="N1142" s="185"/>
      <c r="O1142" s="185"/>
      <c r="P1142" s="185"/>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3">
        <f t="shared" si="25"/>
        <v>0</v>
      </c>
    </row>
    <row r="1143" spans="1:47" ht="17">
      <c r="A1143" s="257"/>
      <c r="B1143" s="249"/>
      <c r="C1143" s="252"/>
      <c r="D1143" s="252"/>
      <c r="E1143" s="252"/>
      <c r="F1143" s="181" t="s">
        <v>124</v>
      </c>
      <c r="G1143" s="182"/>
      <c r="H1143" s="182"/>
      <c r="I1143" s="182"/>
      <c r="J1143" s="182"/>
      <c r="K1143" s="182"/>
      <c r="L1143" s="182"/>
      <c r="M1143" s="182"/>
      <c r="N1143" s="182"/>
      <c r="O1143" s="182"/>
      <c r="P1143" s="182"/>
      <c r="Q1143" s="182"/>
      <c r="R1143" s="182"/>
      <c r="S1143" s="182"/>
      <c r="T1143" s="182"/>
      <c r="U1143" s="182"/>
      <c r="V1143" s="182"/>
      <c r="W1143" s="182"/>
      <c r="X1143" s="182"/>
      <c r="Y1143" s="182"/>
      <c r="Z1143" s="182"/>
      <c r="AA1143" s="182"/>
      <c r="AB1143" s="182"/>
      <c r="AC1143" s="182"/>
      <c r="AD1143" s="182"/>
      <c r="AE1143" s="182"/>
      <c r="AF1143" s="182"/>
      <c r="AG1143" s="182"/>
      <c r="AH1143" s="182"/>
      <c r="AI1143" s="182"/>
      <c r="AJ1143" s="182"/>
      <c r="AK1143" s="182"/>
      <c r="AL1143" s="182"/>
      <c r="AM1143" s="182"/>
      <c r="AN1143" s="182"/>
      <c r="AO1143" s="182"/>
      <c r="AP1143" s="182"/>
      <c r="AQ1143" s="182"/>
      <c r="AR1143" s="182"/>
      <c r="AS1143" s="182"/>
      <c r="AT1143" s="182"/>
      <c r="AU1143" s="183">
        <f t="shared" si="25"/>
        <v>0</v>
      </c>
    </row>
    <row r="1144" spans="1:47" ht="17">
      <c r="A1144" s="257"/>
      <c r="B1144" s="249" t="str">
        <f>'Operating Cost Categories'!A9</f>
        <v>Consultants/Contracts</v>
      </c>
      <c r="C1144" s="250">
        <f>'Operating Cost Summary'!B1101</f>
        <v>0</v>
      </c>
      <c r="D1144" s="250">
        <f>'Operating Cost Summary'!C1101</f>
        <v>0</v>
      </c>
      <c r="E1144" s="250">
        <f>'Operating Cost Summary'!D1101</f>
        <v>0</v>
      </c>
      <c r="F1144" s="184" t="s">
        <v>122</v>
      </c>
      <c r="G1144" s="185"/>
      <c r="H1144" s="185"/>
      <c r="I1144" s="185"/>
      <c r="J1144" s="185"/>
      <c r="K1144" s="185"/>
      <c r="L1144" s="185"/>
      <c r="M1144" s="185"/>
      <c r="N1144" s="185"/>
      <c r="O1144" s="185"/>
      <c r="P1144" s="185"/>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3">
        <f t="shared" si="25"/>
        <v>0</v>
      </c>
    </row>
    <row r="1145" spans="1:47" ht="17">
      <c r="A1145" s="257"/>
      <c r="B1145" s="249"/>
      <c r="C1145" s="251"/>
      <c r="D1145" s="251"/>
      <c r="E1145" s="251"/>
      <c r="F1145" s="181" t="s">
        <v>123</v>
      </c>
      <c r="G1145" s="182"/>
      <c r="H1145" s="182"/>
      <c r="I1145" s="182"/>
      <c r="J1145" s="182"/>
      <c r="K1145" s="182"/>
      <c r="L1145" s="182"/>
      <c r="M1145" s="182"/>
      <c r="N1145" s="182"/>
      <c r="O1145" s="182"/>
      <c r="P1145" s="182"/>
      <c r="Q1145" s="182"/>
      <c r="R1145" s="182"/>
      <c r="S1145" s="182"/>
      <c r="T1145" s="182"/>
      <c r="U1145" s="182"/>
      <c r="V1145" s="182"/>
      <c r="W1145" s="182"/>
      <c r="X1145" s="182"/>
      <c r="Y1145" s="182"/>
      <c r="Z1145" s="182"/>
      <c r="AA1145" s="182"/>
      <c r="AB1145" s="182"/>
      <c r="AC1145" s="182"/>
      <c r="AD1145" s="182"/>
      <c r="AE1145" s="182"/>
      <c r="AF1145" s="182"/>
      <c r="AG1145" s="182"/>
      <c r="AH1145" s="182"/>
      <c r="AI1145" s="182"/>
      <c r="AJ1145" s="182"/>
      <c r="AK1145" s="182"/>
      <c r="AL1145" s="182"/>
      <c r="AM1145" s="182"/>
      <c r="AN1145" s="182"/>
      <c r="AO1145" s="182"/>
      <c r="AP1145" s="182"/>
      <c r="AQ1145" s="182"/>
      <c r="AR1145" s="182"/>
      <c r="AS1145" s="182"/>
      <c r="AT1145" s="182"/>
      <c r="AU1145" s="183">
        <f t="shared" si="25"/>
        <v>0</v>
      </c>
    </row>
    <row r="1146" spans="1:47" ht="17">
      <c r="A1146" s="257"/>
      <c r="B1146" s="249"/>
      <c r="C1146" s="252"/>
      <c r="D1146" s="252"/>
      <c r="E1146" s="252"/>
      <c r="F1146" s="184" t="s">
        <v>124</v>
      </c>
      <c r="G1146" s="185"/>
      <c r="H1146" s="185"/>
      <c r="I1146" s="185"/>
      <c r="J1146" s="185"/>
      <c r="K1146" s="185"/>
      <c r="L1146" s="185"/>
      <c r="M1146" s="185"/>
      <c r="N1146" s="185"/>
      <c r="O1146" s="185"/>
      <c r="P1146" s="185"/>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3">
        <f t="shared" si="25"/>
        <v>0</v>
      </c>
    </row>
    <row r="1147" spans="1:47" ht="17">
      <c r="A1147" s="257"/>
      <c r="B1147" s="249" t="str">
        <f>'Operating Cost Categories'!A10</f>
        <v>A</v>
      </c>
      <c r="C1147" s="250">
        <f>'Operating Cost Summary'!B1102</f>
        <v>0</v>
      </c>
      <c r="D1147" s="250">
        <f>'Operating Cost Summary'!C1102</f>
        <v>0</v>
      </c>
      <c r="E1147" s="250">
        <f>'Operating Cost Summary'!D1102</f>
        <v>0</v>
      </c>
      <c r="F1147" s="181" t="s">
        <v>122</v>
      </c>
      <c r="G1147" s="182"/>
      <c r="H1147" s="182"/>
      <c r="I1147" s="182"/>
      <c r="J1147" s="182"/>
      <c r="K1147" s="182"/>
      <c r="L1147" s="182"/>
      <c r="M1147" s="182"/>
      <c r="N1147" s="182"/>
      <c r="O1147" s="182"/>
      <c r="P1147" s="182"/>
      <c r="Q1147" s="182"/>
      <c r="R1147" s="182"/>
      <c r="S1147" s="182"/>
      <c r="T1147" s="182"/>
      <c r="U1147" s="182"/>
      <c r="V1147" s="182"/>
      <c r="W1147" s="182"/>
      <c r="X1147" s="182"/>
      <c r="Y1147" s="182"/>
      <c r="Z1147" s="182"/>
      <c r="AA1147" s="182"/>
      <c r="AB1147" s="182"/>
      <c r="AC1147" s="182"/>
      <c r="AD1147" s="182"/>
      <c r="AE1147" s="182"/>
      <c r="AF1147" s="182"/>
      <c r="AG1147" s="182"/>
      <c r="AH1147" s="182"/>
      <c r="AI1147" s="182"/>
      <c r="AJ1147" s="182"/>
      <c r="AK1147" s="182"/>
      <c r="AL1147" s="182"/>
      <c r="AM1147" s="182"/>
      <c r="AN1147" s="182"/>
      <c r="AO1147" s="182"/>
      <c r="AP1147" s="182"/>
      <c r="AQ1147" s="182"/>
      <c r="AR1147" s="182"/>
      <c r="AS1147" s="182"/>
      <c r="AT1147" s="182"/>
      <c r="AU1147" s="183">
        <f t="shared" si="25"/>
        <v>0</v>
      </c>
    </row>
    <row r="1148" spans="1:47" ht="17">
      <c r="A1148" s="257"/>
      <c r="B1148" s="249"/>
      <c r="C1148" s="251"/>
      <c r="D1148" s="251"/>
      <c r="E1148" s="251"/>
      <c r="F1148" s="184" t="s">
        <v>123</v>
      </c>
      <c r="G1148" s="185"/>
      <c r="H1148" s="185"/>
      <c r="I1148" s="185"/>
      <c r="J1148" s="185"/>
      <c r="K1148" s="185"/>
      <c r="L1148" s="185"/>
      <c r="M1148" s="185"/>
      <c r="N1148" s="185"/>
      <c r="O1148" s="185"/>
      <c r="P1148" s="185"/>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3">
        <f t="shared" si="25"/>
        <v>0</v>
      </c>
    </row>
    <row r="1149" spans="1:47" ht="17">
      <c r="A1149" s="257"/>
      <c r="B1149" s="249"/>
      <c r="C1149" s="252"/>
      <c r="D1149" s="252"/>
      <c r="E1149" s="252"/>
      <c r="F1149" s="181" t="s">
        <v>124</v>
      </c>
      <c r="G1149" s="182"/>
      <c r="H1149" s="182"/>
      <c r="I1149" s="182"/>
      <c r="J1149" s="182"/>
      <c r="K1149" s="182"/>
      <c r="L1149" s="182"/>
      <c r="M1149" s="182"/>
      <c r="N1149" s="182"/>
      <c r="O1149" s="182"/>
      <c r="P1149" s="182"/>
      <c r="Q1149" s="182"/>
      <c r="R1149" s="182"/>
      <c r="S1149" s="182"/>
      <c r="T1149" s="182"/>
      <c r="U1149" s="182"/>
      <c r="V1149" s="182"/>
      <c r="W1149" s="182"/>
      <c r="X1149" s="182"/>
      <c r="Y1149" s="182"/>
      <c r="Z1149" s="182"/>
      <c r="AA1149" s="182"/>
      <c r="AB1149" s="182"/>
      <c r="AC1149" s="182"/>
      <c r="AD1149" s="182"/>
      <c r="AE1149" s="182"/>
      <c r="AF1149" s="182"/>
      <c r="AG1149" s="182"/>
      <c r="AH1149" s="182"/>
      <c r="AI1149" s="182"/>
      <c r="AJ1149" s="182"/>
      <c r="AK1149" s="182"/>
      <c r="AL1149" s="182"/>
      <c r="AM1149" s="182"/>
      <c r="AN1149" s="182"/>
      <c r="AO1149" s="182"/>
      <c r="AP1149" s="182"/>
      <c r="AQ1149" s="182"/>
      <c r="AR1149" s="182"/>
      <c r="AS1149" s="182"/>
      <c r="AT1149" s="182"/>
      <c r="AU1149" s="183">
        <f t="shared" si="25"/>
        <v>0</v>
      </c>
    </row>
    <row r="1150" spans="1:47" ht="17">
      <c r="A1150" s="257"/>
      <c r="B1150" s="249" t="str">
        <f>'Operating Cost Categories'!A11</f>
        <v>B</v>
      </c>
      <c r="C1150" s="250">
        <f>'Operating Cost Summary'!B1103</f>
        <v>0</v>
      </c>
      <c r="D1150" s="250">
        <f>'Operating Cost Summary'!C1103</f>
        <v>0</v>
      </c>
      <c r="E1150" s="250">
        <f>'Operating Cost Summary'!D1103</f>
        <v>0</v>
      </c>
      <c r="F1150" s="184" t="s">
        <v>122</v>
      </c>
      <c r="G1150" s="185"/>
      <c r="H1150" s="185"/>
      <c r="I1150" s="185"/>
      <c r="J1150" s="185"/>
      <c r="K1150" s="185"/>
      <c r="L1150" s="185"/>
      <c r="M1150" s="185"/>
      <c r="N1150" s="185"/>
      <c r="O1150" s="185"/>
      <c r="P1150" s="185"/>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3">
        <f t="shared" si="25"/>
        <v>0</v>
      </c>
    </row>
    <row r="1151" spans="1:47" ht="17">
      <c r="A1151" s="257"/>
      <c r="B1151" s="249"/>
      <c r="C1151" s="251"/>
      <c r="D1151" s="251"/>
      <c r="E1151" s="251"/>
      <c r="F1151" s="181" t="s">
        <v>123</v>
      </c>
      <c r="G1151" s="182"/>
      <c r="H1151" s="182"/>
      <c r="I1151" s="182"/>
      <c r="J1151" s="182"/>
      <c r="K1151" s="182"/>
      <c r="L1151" s="182"/>
      <c r="M1151" s="182"/>
      <c r="N1151" s="182"/>
      <c r="O1151" s="182"/>
      <c r="P1151" s="182"/>
      <c r="Q1151" s="182"/>
      <c r="R1151" s="182"/>
      <c r="S1151" s="182"/>
      <c r="T1151" s="182"/>
      <c r="U1151" s="182"/>
      <c r="V1151" s="182"/>
      <c r="W1151" s="182"/>
      <c r="X1151" s="182"/>
      <c r="Y1151" s="182"/>
      <c r="Z1151" s="182"/>
      <c r="AA1151" s="182"/>
      <c r="AB1151" s="182"/>
      <c r="AC1151" s="182"/>
      <c r="AD1151" s="182"/>
      <c r="AE1151" s="182"/>
      <c r="AF1151" s="182"/>
      <c r="AG1151" s="182"/>
      <c r="AH1151" s="182"/>
      <c r="AI1151" s="182"/>
      <c r="AJ1151" s="182"/>
      <c r="AK1151" s="182"/>
      <c r="AL1151" s="182"/>
      <c r="AM1151" s="182"/>
      <c r="AN1151" s="182"/>
      <c r="AO1151" s="182"/>
      <c r="AP1151" s="182"/>
      <c r="AQ1151" s="182"/>
      <c r="AR1151" s="182"/>
      <c r="AS1151" s="182"/>
      <c r="AT1151" s="182"/>
      <c r="AU1151" s="183">
        <f t="shared" si="25"/>
        <v>0</v>
      </c>
    </row>
    <row r="1152" spans="1:47" ht="17">
      <c r="A1152" s="257"/>
      <c r="B1152" s="249"/>
      <c r="C1152" s="252"/>
      <c r="D1152" s="252"/>
      <c r="E1152" s="252"/>
      <c r="F1152" s="184" t="s">
        <v>124</v>
      </c>
      <c r="G1152" s="185"/>
      <c r="H1152" s="185"/>
      <c r="I1152" s="185"/>
      <c r="J1152" s="185"/>
      <c r="K1152" s="185"/>
      <c r="L1152" s="185"/>
      <c r="M1152" s="185"/>
      <c r="N1152" s="185"/>
      <c r="O1152" s="185"/>
      <c r="P1152" s="185"/>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3">
        <f t="shared" si="25"/>
        <v>0</v>
      </c>
    </row>
    <row r="1153" spans="1:47" ht="17">
      <c r="A1153" s="257"/>
      <c r="B1153" s="249" t="str">
        <f>'Operating Cost Categories'!A12</f>
        <v>C</v>
      </c>
      <c r="C1153" s="250">
        <f>'Operating Cost Summary'!B1104</f>
        <v>0</v>
      </c>
      <c r="D1153" s="250">
        <f>'Operating Cost Summary'!C1104</f>
        <v>0</v>
      </c>
      <c r="E1153" s="250">
        <f>'Operating Cost Summary'!D1104</f>
        <v>0</v>
      </c>
      <c r="F1153" s="181" t="s">
        <v>122</v>
      </c>
      <c r="G1153" s="182"/>
      <c r="H1153" s="182"/>
      <c r="I1153" s="182"/>
      <c r="J1153" s="182"/>
      <c r="K1153" s="182"/>
      <c r="L1153" s="182"/>
      <c r="M1153" s="182"/>
      <c r="N1153" s="182"/>
      <c r="O1153" s="182"/>
      <c r="P1153" s="182"/>
      <c r="Q1153" s="182"/>
      <c r="R1153" s="182"/>
      <c r="S1153" s="182"/>
      <c r="T1153" s="182"/>
      <c r="U1153" s="182"/>
      <c r="V1153" s="182"/>
      <c r="W1153" s="182"/>
      <c r="X1153" s="182"/>
      <c r="Y1153" s="182"/>
      <c r="Z1153" s="182"/>
      <c r="AA1153" s="182"/>
      <c r="AB1153" s="182"/>
      <c r="AC1153" s="182"/>
      <c r="AD1153" s="182"/>
      <c r="AE1153" s="182"/>
      <c r="AF1153" s="182"/>
      <c r="AG1153" s="182"/>
      <c r="AH1153" s="182"/>
      <c r="AI1153" s="182"/>
      <c r="AJ1153" s="182"/>
      <c r="AK1153" s="182"/>
      <c r="AL1153" s="182"/>
      <c r="AM1153" s="182"/>
      <c r="AN1153" s="182"/>
      <c r="AO1153" s="182"/>
      <c r="AP1153" s="182"/>
      <c r="AQ1153" s="182"/>
      <c r="AR1153" s="182"/>
      <c r="AS1153" s="182"/>
      <c r="AT1153" s="182"/>
      <c r="AU1153" s="183">
        <f t="shared" si="25"/>
        <v>0</v>
      </c>
    </row>
    <row r="1154" spans="1:47" ht="17">
      <c r="A1154" s="257"/>
      <c r="B1154" s="249"/>
      <c r="C1154" s="251"/>
      <c r="D1154" s="251"/>
      <c r="E1154" s="251"/>
      <c r="F1154" s="184" t="s">
        <v>123</v>
      </c>
      <c r="G1154" s="185"/>
      <c r="H1154" s="185"/>
      <c r="I1154" s="185"/>
      <c r="J1154" s="185"/>
      <c r="K1154" s="185"/>
      <c r="L1154" s="185"/>
      <c r="M1154" s="185"/>
      <c r="N1154" s="185"/>
      <c r="O1154" s="185"/>
      <c r="P1154" s="185"/>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3">
        <f t="shared" si="25"/>
        <v>0</v>
      </c>
    </row>
    <row r="1155" spans="1:47" ht="17">
      <c r="A1155" s="257"/>
      <c r="B1155" s="249"/>
      <c r="C1155" s="252"/>
      <c r="D1155" s="252"/>
      <c r="E1155" s="252"/>
      <c r="F1155" s="181" t="s">
        <v>124</v>
      </c>
      <c r="G1155" s="182"/>
      <c r="H1155" s="182"/>
      <c r="I1155" s="182"/>
      <c r="J1155" s="182"/>
      <c r="K1155" s="182"/>
      <c r="L1155" s="182"/>
      <c r="M1155" s="182"/>
      <c r="N1155" s="182"/>
      <c r="O1155" s="182"/>
      <c r="P1155" s="182"/>
      <c r="Q1155" s="182"/>
      <c r="R1155" s="182"/>
      <c r="S1155" s="182"/>
      <c r="T1155" s="182"/>
      <c r="U1155" s="182"/>
      <c r="V1155" s="182"/>
      <c r="W1155" s="182"/>
      <c r="X1155" s="182"/>
      <c r="Y1155" s="182"/>
      <c r="Z1155" s="182"/>
      <c r="AA1155" s="182"/>
      <c r="AB1155" s="182"/>
      <c r="AC1155" s="182"/>
      <c r="AD1155" s="182"/>
      <c r="AE1155" s="182"/>
      <c r="AF1155" s="182"/>
      <c r="AG1155" s="182"/>
      <c r="AH1155" s="182"/>
      <c r="AI1155" s="182"/>
      <c r="AJ1155" s="182"/>
      <c r="AK1155" s="182"/>
      <c r="AL1155" s="182"/>
      <c r="AM1155" s="182"/>
      <c r="AN1155" s="182"/>
      <c r="AO1155" s="182"/>
      <c r="AP1155" s="182"/>
      <c r="AQ1155" s="182"/>
      <c r="AR1155" s="182"/>
      <c r="AS1155" s="182"/>
      <c r="AT1155" s="182"/>
      <c r="AU1155" s="183">
        <f t="shared" si="25"/>
        <v>0</v>
      </c>
    </row>
    <row r="1156" spans="1:47" ht="17">
      <c r="A1156" s="257"/>
      <c r="B1156" s="249" t="str">
        <f>'Operating Cost Categories'!A13</f>
        <v>D</v>
      </c>
      <c r="C1156" s="250">
        <f>'Operating Cost Summary'!B1105</f>
        <v>0</v>
      </c>
      <c r="D1156" s="250">
        <f>'Operating Cost Summary'!C1105</f>
        <v>0</v>
      </c>
      <c r="E1156" s="250">
        <f>'Operating Cost Summary'!D1105</f>
        <v>0</v>
      </c>
      <c r="F1156" s="184" t="s">
        <v>122</v>
      </c>
      <c r="G1156" s="185"/>
      <c r="H1156" s="185"/>
      <c r="I1156" s="185"/>
      <c r="J1156" s="185"/>
      <c r="K1156" s="185"/>
      <c r="L1156" s="185"/>
      <c r="M1156" s="185"/>
      <c r="N1156" s="185"/>
      <c r="O1156" s="185"/>
      <c r="P1156" s="185"/>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3">
        <f t="shared" si="25"/>
        <v>0</v>
      </c>
    </row>
    <row r="1157" spans="1:47" ht="17">
      <c r="A1157" s="257"/>
      <c r="B1157" s="249"/>
      <c r="C1157" s="251"/>
      <c r="D1157" s="251"/>
      <c r="E1157" s="251"/>
      <c r="F1157" s="181" t="s">
        <v>123</v>
      </c>
      <c r="G1157" s="182"/>
      <c r="H1157" s="182"/>
      <c r="I1157" s="182"/>
      <c r="J1157" s="182"/>
      <c r="K1157" s="182"/>
      <c r="L1157" s="182"/>
      <c r="M1157" s="182"/>
      <c r="N1157" s="182"/>
      <c r="O1157" s="182"/>
      <c r="P1157" s="182"/>
      <c r="Q1157" s="182"/>
      <c r="R1157" s="182"/>
      <c r="S1157" s="182"/>
      <c r="T1157" s="182"/>
      <c r="U1157" s="182"/>
      <c r="V1157" s="182"/>
      <c r="W1157" s="182"/>
      <c r="X1157" s="182"/>
      <c r="Y1157" s="182"/>
      <c r="Z1157" s="182"/>
      <c r="AA1157" s="182"/>
      <c r="AB1157" s="182"/>
      <c r="AC1157" s="182"/>
      <c r="AD1157" s="182"/>
      <c r="AE1157" s="182"/>
      <c r="AF1157" s="182"/>
      <c r="AG1157" s="182"/>
      <c r="AH1157" s="182"/>
      <c r="AI1157" s="182"/>
      <c r="AJ1157" s="182"/>
      <c r="AK1157" s="182"/>
      <c r="AL1157" s="182"/>
      <c r="AM1157" s="182"/>
      <c r="AN1157" s="182"/>
      <c r="AO1157" s="182"/>
      <c r="AP1157" s="182"/>
      <c r="AQ1157" s="182"/>
      <c r="AR1157" s="182"/>
      <c r="AS1157" s="182"/>
      <c r="AT1157" s="182"/>
      <c r="AU1157" s="183">
        <f t="shared" si="25"/>
        <v>0</v>
      </c>
    </row>
    <row r="1158" spans="1:47" ht="17">
      <c r="A1158" s="257"/>
      <c r="B1158" s="249"/>
      <c r="C1158" s="252"/>
      <c r="D1158" s="252"/>
      <c r="E1158" s="252"/>
      <c r="F1158" s="184" t="s">
        <v>124</v>
      </c>
      <c r="G1158" s="185"/>
      <c r="H1158" s="185"/>
      <c r="I1158" s="185"/>
      <c r="J1158" s="185"/>
      <c r="K1158" s="185"/>
      <c r="L1158" s="185"/>
      <c r="M1158" s="185"/>
      <c r="N1158" s="185"/>
      <c r="O1158" s="185"/>
      <c r="P1158" s="185"/>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3">
        <f t="shared" si="25"/>
        <v>0</v>
      </c>
    </row>
    <row r="1159" spans="1:47" ht="17">
      <c r="A1159" s="257"/>
      <c r="B1159" s="249" t="str">
        <f>'Operating Cost Categories'!A14</f>
        <v>E</v>
      </c>
      <c r="C1159" s="250">
        <f>'Operating Cost Summary'!B1106</f>
        <v>0</v>
      </c>
      <c r="D1159" s="250">
        <f>'Operating Cost Summary'!C1106</f>
        <v>0</v>
      </c>
      <c r="E1159" s="250">
        <f>'Operating Cost Summary'!D1106</f>
        <v>0</v>
      </c>
      <c r="F1159" s="181" t="s">
        <v>122</v>
      </c>
      <c r="G1159" s="182"/>
      <c r="H1159" s="182"/>
      <c r="I1159" s="182"/>
      <c r="J1159" s="182"/>
      <c r="K1159" s="182"/>
      <c r="L1159" s="182"/>
      <c r="M1159" s="182"/>
      <c r="N1159" s="182"/>
      <c r="O1159" s="182"/>
      <c r="P1159" s="182"/>
      <c r="Q1159" s="182"/>
      <c r="R1159" s="182"/>
      <c r="S1159" s="182"/>
      <c r="T1159" s="182"/>
      <c r="U1159" s="182"/>
      <c r="V1159" s="182"/>
      <c r="W1159" s="182"/>
      <c r="X1159" s="182"/>
      <c r="Y1159" s="182"/>
      <c r="Z1159" s="182"/>
      <c r="AA1159" s="182"/>
      <c r="AB1159" s="182"/>
      <c r="AC1159" s="182"/>
      <c r="AD1159" s="182"/>
      <c r="AE1159" s="182"/>
      <c r="AF1159" s="182"/>
      <c r="AG1159" s="182"/>
      <c r="AH1159" s="182"/>
      <c r="AI1159" s="182"/>
      <c r="AJ1159" s="182"/>
      <c r="AK1159" s="182"/>
      <c r="AL1159" s="182"/>
      <c r="AM1159" s="182"/>
      <c r="AN1159" s="182"/>
      <c r="AO1159" s="182"/>
      <c r="AP1159" s="182"/>
      <c r="AQ1159" s="182"/>
      <c r="AR1159" s="182"/>
      <c r="AS1159" s="182"/>
      <c r="AT1159" s="182"/>
      <c r="AU1159" s="183">
        <f t="shared" si="25"/>
        <v>0</v>
      </c>
    </row>
    <row r="1160" spans="1:47" ht="17">
      <c r="A1160" s="257"/>
      <c r="B1160" s="249"/>
      <c r="C1160" s="251"/>
      <c r="D1160" s="251"/>
      <c r="E1160" s="251"/>
      <c r="F1160" s="184" t="s">
        <v>123</v>
      </c>
      <c r="G1160" s="186"/>
      <c r="H1160" s="186"/>
      <c r="I1160" s="186"/>
      <c r="J1160" s="186"/>
      <c r="K1160" s="186"/>
      <c r="L1160" s="186"/>
      <c r="M1160" s="186"/>
      <c r="N1160" s="186"/>
      <c r="O1160" s="186"/>
      <c r="P1160" s="186"/>
      <c r="Q1160" s="186"/>
      <c r="R1160" s="186"/>
      <c r="S1160" s="186"/>
      <c r="T1160" s="186"/>
      <c r="U1160" s="186"/>
      <c r="V1160" s="186"/>
      <c r="W1160" s="186"/>
      <c r="X1160" s="186"/>
      <c r="Y1160" s="186"/>
      <c r="Z1160" s="186"/>
      <c r="AA1160" s="186"/>
      <c r="AB1160" s="186"/>
      <c r="AC1160" s="186"/>
      <c r="AD1160" s="186"/>
      <c r="AE1160" s="186"/>
      <c r="AF1160" s="186"/>
      <c r="AG1160" s="186"/>
      <c r="AH1160" s="186"/>
      <c r="AI1160" s="186"/>
      <c r="AJ1160" s="186"/>
      <c r="AK1160" s="186"/>
      <c r="AL1160" s="186"/>
      <c r="AM1160" s="186"/>
      <c r="AN1160" s="186"/>
      <c r="AO1160" s="186"/>
      <c r="AP1160" s="186"/>
      <c r="AQ1160" s="186"/>
      <c r="AR1160" s="186"/>
      <c r="AS1160" s="186"/>
      <c r="AT1160" s="186"/>
      <c r="AU1160" s="183">
        <f t="shared" si="25"/>
        <v>0</v>
      </c>
    </row>
    <row r="1161" spans="1:47" ht="17">
      <c r="A1161" s="257"/>
      <c r="B1161" s="249"/>
      <c r="C1161" s="252"/>
      <c r="D1161" s="252"/>
      <c r="E1161" s="252"/>
      <c r="F1161" s="181" t="s">
        <v>124</v>
      </c>
      <c r="G1161" s="187"/>
      <c r="H1161" s="187"/>
      <c r="I1161" s="187"/>
      <c r="J1161" s="187"/>
      <c r="K1161" s="187"/>
      <c r="L1161" s="187"/>
      <c r="M1161" s="187"/>
      <c r="N1161" s="187"/>
      <c r="O1161" s="187"/>
      <c r="P1161" s="187"/>
      <c r="Q1161" s="187"/>
      <c r="R1161" s="187"/>
      <c r="S1161" s="187"/>
      <c r="T1161" s="187"/>
      <c r="U1161" s="187"/>
      <c r="V1161" s="187"/>
      <c r="W1161" s="187"/>
      <c r="X1161" s="187"/>
      <c r="Y1161" s="187"/>
      <c r="Z1161" s="187"/>
      <c r="AA1161" s="187"/>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3">
        <f t="shared" si="25"/>
        <v>0</v>
      </c>
    </row>
    <row r="1163" spans="1:47" ht="19">
      <c r="A1163" s="261" t="s">
        <v>132</v>
      </c>
      <c r="B1163" s="263" t="s">
        <v>120</v>
      </c>
      <c r="C1163" s="264" t="s">
        <v>27</v>
      </c>
      <c r="D1163" s="264" t="s">
        <v>28</v>
      </c>
      <c r="E1163" s="264" t="s">
        <v>29</v>
      </c>
      <c r="F1163" s="253" t="s">
        <v>26</v>
      </c>
      <c r="G1163" s="254" t="s">
        <v>2</v>
      </c>
      <c r="H1163" s="255"/>
      <c r="I1163" s="255"/>
      <c r="J1163" s="255"/>
      <c r="K1163" s="255"/>
      <c r="L1163" s="255"/>
      <c r="M1163" s="255"/>
      <c r="N1163" s="255"/>
      <c r="O1163" s="255"/>
      <c r="P1163" s="255"/>
      <c r="Q1163" s="255"/>
      <c r="R1163" s="255"/>
      <c r="S1163" s="255"/>
      <c r="T1163" s="255"/>
      <c r="U1163" s="255"/>
      <c r="V1163" s="255"/>
      <c r="W1163" s="255"/>
      <c r="X1163" s="255"/>
      <c r="Y1163" s="255"/>
      <c r="Z1163" s="255"/>
      <c r="AA1163" s="255"/>
      <c r="AB1163" s="255"/>
      <c r="AC1163" s="255"/>
      <c r="AD1163" s="255"/>
      <c r="AE1163" s="255"/>
      <c r="AF1163" s="255"/>
      <c r="AG1163" s="255"/>
      <c r="AH1163" s="255"/>
      <c r="AI1163" s="255"/>
      <c r="AJ1163" s="255"/>
      <c r="AK1163" s="255"/>
      <c r="AL1163" s="255"/>
      <c r="AM1163" s="255"/>
      <c r="AN1163" s="255"/>
      <c r="AO1163" s="255"/>
      <c r="AP1163" s="255"/>
      <c r="AQ1163" s="255"/>
      <c r="AR1163" s="255"/>
      <c r="AS1163" s="255"/>
      <c r="AT1163" s="255"/>
      <c r="AU1163" s="256" t="s">
        <v>0</v>
      </c>
    </row>
    <row r="1164" spans="1:47" ht="18">
      <c r="A1164" s="262"/>
      <c r="B1164" s="263"/>
      <c r="C1164" s="265"/>
      <c r="D1164" s="265"/>
      <c r="E1164" s="265"/>
      <c r="F1164" s="253"/>
      <c r="G1164" s="180" t="str">
        <f>'Initiative Basics'!C3</f>
        <v>A</v>
      </c>
      <c r="H1164" s="180" t="str">
        <f>'Initiative Basics'!C4</f>
        <v>B</v>
      </c>
      <c r="I1164" s="180" t="str">
        <f>'Initiative Basics'!C5</f>
        <v>C</v>
      </c>
      <c r="J1164" s="180" t="str">
        <f>'Initiative Basics'!C6</f>
        <v>D</v>
      </c>
      <c r="K1164" s="180" t="str">
        <f>'Initiative Basics'!C7</f>
        <v>E</v>
      </c>
      <c r="L1164" s="180" t="str">
        <f>'Initiative Basics'!C8</f>
        <v>F</v>
      </c>
      <c r="M1164" s="180" t="str">
        <f>'Initiative Basics'!C9</f>
        <v>G</v>
      </c>
      <c r="N1164" s="180" t="str">
        <f>'Initiative Basics'!C10</f>
        <v>H</v>
      </c>
      <c r="O1164" s="180" t="str">
        <f>'Initiative Basics'!C11</f>
        <v>I</v>
      </c>
      <c r="P1164" s="180" t="str">
        <f>'Initiative Basics'!C12</f>
        <v>J</v>
      </c>
      <c r="Q1164" s="180" t="str">
        <f>'Initiative Basics'!C13</f>
        <v>K</v>
      </c>
      <c r="R1164" s="180" t="str">
        <f>'Initiative Basics'!C14</f>
        <v>L</v>
      </c>
      <c r="S1164" s="180" t="str">
        <f>'Initiative Basics'!C15</f>
        <v>M</v>
      </c>
      <c r="T1164" s="180" t="str">
        <f>'Initiative Basics'!C16</f>
        <v>N</v>
      </c>
      <c r="U1164" s="180" t="str">
        <f>'Initiative Basics'!C17</f>
        <v>O</v>
      </c>
      <c r="V1164" s="180" t="str">
        <f>'Initiative Basics'!C18</f>
        <v>P</v>
      </c>
      <c r="W1164" s="180" t="str">
        <f>'Initiative Basics'!C19</f>
        <v>Q</v>
      </c>
      <c r="X1164" s="180" t="str">
        <f>'Initiative Basics'!C20</f>
        <v>R</v>
      </c>
      <c r="Y1164" s="180" t="str">
        <f>'Initiative Basics'!C21</f>
        <v>S</v>
      </c>
      <c r="Z1164" s="180" t="str">
        <f>'Initiative Basics'!C22</f>
        <v>T</v>
      </c>
      <c r="AA1164" s="180" t="str">
        <f>'Initiative Basics'!C23</f>
        <v>U</v>
      </c>
      <c r="AB1164" s="180" t="str">
        <f>'Initiative Basics'!C24</f>
        <v>V</v>
      </c>
      <c r="AC1164" s="180" t="str">
        <f>'Initiative Basics'!C25</f>
        <v>W</v>
      </c>
      <c r="AD1164" s="180" t="str">
        <f>'Initiative Basics'!C26</f>
        <v>X</v>
      </c>
      <c r="AE1164" s="180" t="str">
        <f>'Initiative Basics'!C27</f>
        <v>Y</v>
      </c>
      <c r="AF1164" s="180" t="str">
        <f>'Initiative Basics'!C28</f>
        <v>Z</v>
      </c>
      <c r="AG1164" s="180">
        <f>'Initiative Basics'!C29</f>
        <v>0</v>
      </c>
      <c r="AH1164" s="180">
        <f>'Initiative Basics'!C30</f>
        <v>0</v>
      </c>
      <c r="AI1164" s="180">
        <f>'Initiative Basics'!C31</f>
        <v>0</v>
      </c>
      <c r="AJ1164" s="180">
        <f>'Initiative Basics'!C32</f>
        <v>0</v>
      </c>
      <c r="AK1164" s="180">
        <f>'Initiative Basics'!C33</f>
        <v>0</v>
      </c>
      <c r="AL1164" s="180">
        <f>'Initiative Basics'!C34</f>
        <v>0</v>
      </c>
      <c r="AM1164" s="180">
        <f>'Initiative Basics'!C35</f>
        <v>0</v>
      </c>
      <c r="AN1164" s="180">
        <f>'Initiative Basics'!C36</f>
        <v>0</v>
      </c>
      <c r="AO1164" s="180">
        <f>'Initiative Basics'!C37</f>
        <v>0</v>
      </c>
      <c r="AP1164" s="180">
        <f>'Initiative Basics'!C38</f>
        <v>0</v>
      </c>
      <c r="AQ1164" s="180">
        <f>'Initiative Basics'!C39</f>
        <v>0</v>
      </c>
      <c r="AR1164" s="180">
        <f>'Initiative Basics'!C40</f>
        <v>0</v>
      </c>
      <c r="AS1164" s="180">
        <f>'Initiative Basics'!C41</f>
        <v>0</v>
      </c>
      <c r="AT1164" s="180">
        <f>'Initiative Basics'!C42</f>
        <v>0</v>
      </c>
      <c r="AU1164" s="256"/>
    </row>
    <row r="1165" spans="1:47" ht="17">
      <c r="A1165" s="257">
        <f>'Initiative Basics'!A30</f>
        <v>0</v>
      </c>
      <c r="B1165" s="258" t="str">
        <f>'Operating Cost Categories'!A2</f>
        <v>Staff</v>
      </c>
      <c r="C1165" s="250">
        <f>'Operating Cost Summary'!B1136</f>
        <v>0</v>
      </c>
      <c r="D1165" s="250">
        <f>'Operating Cost Summary'!C1136</f>
        <v>0</v>
      </c>
      <c r="E1165" s="250">
        <f>'Operating Cost Summary'!D1136</f>
        <v>0</v>
      </c>
      <c r="F1165" s="181" t="s">
        <v>122</v>
      </c>
      <c r="G1165" s="182"/>
      <c r="H1165" s="182"/>
      <c r="I1165" s="182"/>
      <c r="J1165" s="182"/>
      <c r="K1165" s="182"/>
      <c r="L1165" s="182"/>
      <c r="M1165" s="182"/>
      <c r="N1165" s="182"/>
      <c r="O1165" s="182"/>
      <c r="P1165" s="182"/>
      <c r="Q1165" s="182"/>
      <c r="R1165" s="182"/>
      <c r="S1165" s="182"/>
      <c r="T1165" s="182"/>
      <c r="U1165" s="182"/>
      <c r="V1165" s="182"/>
      <c r="W1165" s="182"/>
      <c r="X1165" s="182"/>
      <c r="Y1165" s="182"/>
      <c r="Z1165" s="182"/>
      <c r="AA1165" s="182"/>
      <c r="AB1165" s="182"/>
      <c r="AC1165" s="182"/>
      <c r="AD1165" s="182"/>
      <c r="AE1165" s="182"/>
      <c r="AF1165" s="182"/>
      <c r="AG1165" s="182"/>
      <c r="AH1165" s="182"/>
      <c r="AI1165" s="182"/>
      <c r="AJ1165" s="182"/>
      <c r="AK1165" s="182"/>
      <c r="AL1165" s="182"/>
      <c r="AM1165" s="182"/>
      <c r="AN1165" s="182"/>
      <c r="AO1165" s="182"/>
      <c r="AP1165" s="182"/>
      <c r="AQ1165" s="182"/>
      <c r="AR1165" s="182"/>
      <c r="AS1165" s="182"/>
      <c r="AT1165" s="182"/>
      <c r="AU1165" s="183">
        <f>SUM(G1165:AT1165)</f>
        <v>0</v>
      </c>
    </row>
    <row r="1166" spans="1:47" ht="17">
      <c r="A1166" s="257"/>
      <c r="B1166" s="259"/>
      <c r="C1166" s="251"/>
      <c r="D1166" s="251"/>
      <c r="E1166" s="251"/>
      <c r="F1166" s="184" t="s">
        <v>123</v>
      </c>
      <c r="G1166" s="185"/>
      <c r="H1166" s="185"/>
      <c r="I1166" s="185"/>
      <c r="J1166" s="185"/>
      <c r="K1166" s="185"/>
      <c r="L1166" s="185"/>
      <c r="M1166" s="185"/>
      <c r="N1166" s="185"/>
      <c r="O1166" s="185"/>
      <c r="P1166" s="185"/>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3">
        <f t="shared" ref="AU1166:AU1203" si="26">SUM(G1166:AT1166)</f>
        <v>0</v>
      </c>
    </row>
    <row r="1167" spans="1:47" ht="17">
      <c r="A1167" s="257"/>
      <c r="B1167" s="260"/>
      <c r="C1167" s="252"/>
      <c r="D1167" s="252"/>
      <c r="E1167" s="252"/>
      <c r="F1167" s="181" t="s">
        <v>124</v>
      </c>
      <c r="G1167" s="182"/>
      <c r="H1167" s="182"/>
      <c r="I1167" s="182"/>
      <c r="J1167" s="182"/>
      <c r="K1167" s="182"/>
      <c r="L1167" s="182"/>
      <c r="M1167" s="182"/>
      <c r="N1167" s="182"/>
      <c r="O1167" s="182"/>
      <c r="P1167" s="182"/>
      <c r="Q1167" s="182"/>
      <c r="R1167" s="182"/>
      <c r="S1167" s="182"/>
      <c r="T1167" s="182"/>
      <c r="U1167" s="182"/>
      <c r="V1167" s="182"/>
      <c r="W1167" s="182"/>
      <c r="X1167" s="182"/>
      <c r="Y1167" s="182"/>
      <c r="Z1167" s="182"/>
      <c r="AA1167" s="182"/>
      <c r="AB1167" s="182"/>
      <c r="AC1167" s="182"/>
      <c r="AD1167" s="182"/>
      <c r="AE1167" s="182"/>
      <c r="AF1167" s="182"/>
      <c r="AG1167" s="182"/>
      <c r="AH1167" s="182"/>
      <c r="AI1167" s="182"/>
      <c r="AJ1167" s="182"/>
      <c r="AK1167" s="182"/>
      <c r="AL1167" s="182"/>
      <c r="AM1167" s="182"/>
      <c r="AN1167" s="182"/>
      <c r="AO1167" s="182"/>
      <c r="AP1167" s="182"/>
      <c r="AQ1167" s="182"/>
      <c r="AR1167" s="182"/>
      <c r="AS1167" s="182"/>
      <c r="AT1167" s="182"/>
      <c r="AU1167" s="183">
        <f t="shared" si="26"/>
        <v>0</v>
      </c>
    </row>
    <row r="1168" spans="1:47" ht="17">
      <c r="A1168" s="257"/>
      <c r="B1168" s="258" t="str">
        <f>'Operating Cost Categories'!A3</f>
        <v>Insurance</v>
      </c>
      <c r="C1168" s="250">
        <f>'Operating Cost Summary'!B1137</f>
        <v>0</v>
      </c>
      <c r="D1168" s="250">
        <f>'Operating Cost Summary'!C1137</f>
        <v>0</v>
      </c>
      <c r="E1168" s="250">
        <f>'Operating Cost Summary'!D1137</f>
        <v>0</v>
      </c>
      <c r="F1168" s="184" t="s">
        <v>122</v>
      </c>
      <c r="G1168" s="185"/>
      <c r="H1168" s="185"/>
      <c r="I1168" s="185"/>
      <c r="J1168" s="185"/>
      <c r="K1168" s="185"/>
      <c r="L1168" s="185"/>
      <c r="M1168" s="185"/>
      <c r="N1168" s="185"/>
      <c r="O1168" s="185"/>
      <c r="P1168" s="185"/>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3">
        <f t="shared" si="26"/>
        <v>0</v>
      </c>
    </row>
    <row r="1169" spans="1:47" ht="17">
      <c r="A1169" s="257"/>
      <c r="B1169" s="259"/>
      <c r="C1169" s="251"/>
      <c r="D1169" s="251"/>
      <c r="E1169" s="251"/>
      <c r="F1169" s="181" t="s">
        <v>123</v>
      </c>
      <c r="G1169" s="182"/>
      <c r="H1169" s="182"/>
      <c r="I1169" s="182"/>
      <c r="J1169" s="182"/>
      <c r="K1169" s="182"/>
      <c r="L1169" s="182"/>
      <c r="M1169" s="182"/>
      <c r="N1169" s="182"/>
      <c r="O1169" s="182"/>
      <c r="P1169" s="182"/>
      <c r="Q1169" s="182"/>
      <c r="R1169" s="182"/>
      <c r="S1169" s="182"/>
      <c r="T1169" s="182"/>
      <c r="U1169" s="182"/>
      <c r="V1169" s="182"/>
      <c r="W1169" s="182"/>
      <c r="X1169" s="182"/>
      <c r="Y1169" s="182"/>
      <c r="Z1169" s="182"/>
      <c r="AA1169" s="182"/>
      <c r="AB1169" s="182"/>
      <c r="AC1169" s="182"/>
      <c r="AD1169" s="182"/>
      <c r="AE1169" s="182"/>
      <c r="AF1169" s="182"/>
      <c r="AG1169" s="182"/>
      <c r="AH1169" s="182"/>
      <c r="AI1169" s="182"/>
      <c r="AJ1169" s="182"/>
      <c r="AK1169" s="182"/>
      <c r="AL1169" s="182"/>
      <c r="AM1169" s="182"/>
      <c r="AN1169" s="182"/>
      <c r="AO1169" s="182"/>
      <c r="AP1169" s="182"/>
      <c r="AQ1169" s="182"/>
      <c r="AR1169" s="182"/>
      <c r="AS1169" s="182"/>
      <c r="AT1169" s="182"/>
      <c r="AU1169" s="183">
        <f t="shared" si="26"/>
        <v>0</v>
      </c>
    </row>
    <row r="1170" spans="1:47" ht="17">
      <c r="A1170" s="257"/>
      <c r="B1170" s="260"/>
      <c r="C1170" s="252"/>
      <c r="D1170" s="252"/>
      <c r="E1170" s="252"/>
      <c r="F1170" s="184" t="s">
        <v>124</v>
      </c>
      <c r="G1170" s="185"/>
      <c r="H1170" s="185"/>
      <c r="I1170" s="185"/>
      <c r="J1170" s="185"/>
      <c r="K1170" s="185"/>
      <c r="L1170" s="185"/>
      <c r="M1170" s="185"/>
      <c r="N1170" s="185"/>
      <c r="O1170" s="185"/>
      <c r="P1170" s="185"/>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3">
        <f t="shared" si="26"/>
        <v>0</v>
      </c>
    </row>
    <row r="1171" spans="1:47" ht="17">
      <c r="A1171" s="257"/>
      <c r="B1171" s="249" t="str">
        <f>'Operating Cost Categories'!A4</f>
        <v>Rent</v>
      </c>
      <c r="C1171" s="250">
        <f>'Operating Cost Summary'!B1138</f>
        <v>0</v>
      </c>
      <c r="D1171" s="250">
        <f>'Operating Cost Summary'!C1138</f>
        <v>0</v>
      </c>
      <c r="E1171" s="250">
        <f>'Operating Cost Summary'!D1138</f>
        <v>0</v>
      </c>
      <c r="F1171" s="181" t="s">
        <v>122</v>
      </c>
      <c r="G1171" s="182"/>
      <c r="H1171" s="182"/>
      <c r="I1171" s="182"/>
      <c r="J1171" s="182"/>
      <c r="K1171" s="182"/>
      <c r="L1171" s="182"/>
      <c r="M1171" s="182"/>
      <c r="N1171" s="182"/>
      <c r="O1171" s="182"/>
      <c r="P1171" s="182"/>
      <c r="Q1171" s="182"/>
      <c r="R1171" s="182"/>
      <c r="S1171" s="182"/>
      <c r="T1171" s="182"/>
      <c r="U1171" s="182"/>
      <c r="V1171" s="182"/>
      <c r="W1171" s="182"/>
      <c r="X1171" s="182"/>
      <c r="Y1171" s="182"/>
      <c r="Z1171" s="182"/>
      <c r="AA1171" s="182"/>
      <c r="AB1171" s="182"/>
      <c r="AC1171" s="182"/>
      <c r="AD1171" s="182"/>
      <c r="AE1171" s="182"/>
      <c r="AF1171" s="182"/>
      <c r="AG1171" s="182"/>
      <c r="AH1171" s="182"/>
      <c r="AI1171" s="182"/>
      <c r="AJ1171" s="182"/>
      <c r="AK1171" s="182"/>
      <c r="AL1171" s="182"/>
      <c r="AM1171" s="182"/>
      <c r="AN1171" s="182"/>
      <c r="AO1171" s="182"/>
      <c r="AP1171" s="182"/>
      <c r="AQ1171" s="182"/>
      <c r="AR1171" s="182"/>
      <c r="AS1171" s="182"/>
      <c r="AT1171" s="182"/>
      <c r="AU1171" s="183">
        <f t="shared" si="26"/>
        <v>0</v>
      </c>
    </row>
    <row r="1172" spans="1:47" ht="17">
      <c r="A1172" s="257"/>
      <c r="B1172" s="249"/>
      <c r="C1172" s="251"/>
      <c r="D1172" s="251"/>
      <c r="E1172" s="251"/>
      <c r="F1172" s="184" t="s">
        <v>123</v>
      </c>
      <c r="G1172" s="185"/>
      <c r="H1172" s="185"/>
      <c r="I1172" s="185"/>
      <c r="J1172" s="185"/>
      <c r="K1172" s="185"/>
      <c r="L1172" s="185"/>
      <c r="M1172" s="185"/>
      <c r="N1172" s="185"/>
      <c r="O1172" s="185"/>
      <c r="P1172" s="185"/>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3">
        <f t="shared" si="26"/>
        <v>0</v>
      </c>
    </row>
    <row r="1173" spans="1:47" ht="17">
      <c r="A1173" s="257"/>
      <c r="B1173" s="249"/>
      <c r="C1173" s="252"/>
      <c r="D1173" s="252"/>
      <c r="E1173" s="252"/>
      <c r="F1173" s="181" t="s">
        <v>124</v>
      </c>
      <c r="G1173" s="182"/>
      <c r="H1173" s="182"/>
      <c r="I1173" s="182"/>
      <c r="J1173" s="182"/>
      <c r="K1173" s="182"/>
      <c r="L1173" s="182"/>
      <c r="M1173" s="182"/>
      <c r="N1173" s="182"/>
      <c r="O1173" s="182"/>
      <c r="P1173" s="182"/>
      <c r="Q1173" s="182"/>
      <c r="R1173" s="182"/>
      <c r="S1173" s="182"/>
      <c r="T1173" s="182"/>
      <c r="U1173" s="182"/>
      <c r="V1173" s="182"/>
      <c r="W1173" s="182"/>
      <c r="X1173" s="182"/>
      <c r="Y1173" s="182"/>
      <c r="Z1173" s="182"/>
      <c r="AA1173" s="182"/>
      <c r="AB1173" s="182"/>
      <c r="AC1173" s="182"/>
      <c r="AD1173" s="182"/>
      <c r="AE1173" s="182"/>
      <c r="AF1173" s="182"/>
      <c r="AG1173" s="182"/>
      <c r="AH1173" s="182"/>
      <c r="AI1173" s="182"/>
      <c r="AJ1173" s="182"/>
      <c r="AK1173" s="182"/>
      <c r="AL1173" s="182"/>
      <c r="AM1173" s="182"/>
      <c r="AN1173" s="182"/>
      <c r="AO1173" s="182"/>
      <c r="AP1173" s="182"/>
      <c r="AQ1173" s="182"/>
      <c r="AR1173" s="182"/>
      <c r="AS1173" s="182"/>
      <c r="AT1173" s="182"/>
      <c r="AU1173" s="183">
        <f t="shared" si="26"/>
        <v>0</v>
      </c>
    </row>
    <row r="1174" spans="1:47" ht="17">
      <c r="A1174" s="257"/>
      <c r="B1174" s="249" t="str">
        <f>'Operating Cost Categories'!A5</f>
        <v>Utilities</v>
      </c>
      <c r="C1174" s="250">
        <f>'Operating Cost Summary'!B1139</f>
        <v>0</v>
      </c>
      <c r="D1174" s="250">
        <f>'Operating Cost Summary'!C1139</f>
        <v>0</v>
      </c>
      <c r="E1174" s="250">
        <f>'Operating Cost Summary'!D1139</f>
        <v>0</v>
      </c>
      <c r="F1174" s="184" t="s">
        <v>122</v>
      </c>
      <c r="G1174" s="185"/>
      <c r="H1174" s="185"/>
      <c r="I1174" s="185"/>
      <c r="J1174" s="185"/>
      <c r="K1174" s="185"/>
      <c r="L1174" s="185"/>
      <c r="M1174" s="185"/>
      <c r="N1174" s="185"/>
      <c r="O1174" s="185"/>
      <c r="P1174" s="185"/>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3">
        <f t="shared" si="26"/>
        <v>0</v>
      </c>
    </row>
    <row r="1175" spans="1:47" ht="17">
      <c r="A1175" s="257"/>
      <c r="B1175" s="249"/>
      <c r="C1175" s="251"/>
      <c r="D1175" s="251"/>
      <c r="E1175" s="251"/>
      <c r="F1175" s="181" t="s">
        <v>123</v>
      </c>
      <c r="G1175" s="182"/>
      <c r="H1175" s="182"/>
      <c r="I1175" s="182"/>
      <c r="J1175" s="182"/>
      <c r="K1175" s="182"/>
      <c r="L1175" s="182"/>
      <c r="M1175" s="182"/>
      <c r="N1175" s="182"/>
      <c r="O1175" s="182"/>
      <c r="P1175" s="182"/>
      <c r="Q1175" s="182"/>
      <c r="R1175" s="182"/>
      <c r="S1175" s="182"/>
      <c r="T1175" s="182"/>
      <c r="U1175" s="182"/>
      <c r="V1175" s="182"/>
      <c r="W1175" s="182"/>
      <c r="X1175" s="182"/>
      <c r="Y1175" s="182"/>
      <c r="Z1175" s="182"/>
      <c r="AA1175" s="182"/>
      <c r="AB1175" s="182"/>
      <c r="AC1175" s="182"/>
      <c r="AD1175" s="182"/>
      <c r="AE1175" s="182"/>
      <c r="AF1175" s="182"/>
      <c r="AG1175" s="182"/>
      <c r="AH1175" s="182"/>
      <c r="AI1175" s="182"/>
      <c r="AJ1175" s="182"/>
      <c r="AK1175" s="182"/>
      <c r="AL1175" s="182"/>
      <c r="AM1175" s="182"/>
      <c r="AN1175" s="182"/>
      <c r="AO1175" s="182"/>
      <c r="AP1175" s="182"/>
      <c r="AQ1175" s="182"/>
      <c r="AR1175" s="182"/>
      <c r="AS1175" s="182"/>
      <c r="AT1175" s="182"/>
      <c r="AU1175" s="183">
        <f t="shared" si="26"/>
        <v>0</v>
      </c>
    </row>
    <row r="1176" spans="1:47" ht="17">
      <c r="A1176" s="257"/>
      <c r="B1176" s="249"/>
      <c r="C1176" s="252"/>
      <c r="D1176" s="252"/>
      <c r="E1176" s="252"/>
      <c r="F1176" s="184" t="s">
        <v>124</v>
      </c>
      <c r="G1176" s="185"/>
      <c r="H1176" s="185"/>
      <c r="I1176" s="185"/>
      <c r="J1176" s="185"/>
      <c r="K1176" s="185"/>
      <c r="L1176" s="185"/>
      <c r="M1176" s="185"/>
      <c r="N1176" s="185"/>
      <c r="O1176" s="185"/>
      <c r="P1176" s="185"/>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3">
        <f t="shared" si="26"/>
        <v>0</v>
      </c>
    </row>
    <row r="1177" spans="1:47" ht="17">
      <c r="A1177" s="257"/>
      <c r="B1177" s="249" t="str">
        <f>'Operating Cost Categories'!A6</f>
        <v>Internet/Phones</v>
      </c>
      <c r="C1177" s="250">
        <f>'Operating Cost Summary'!B1140</f>
        <v>0</v>
      </c>
      <c r="D1177" s="250">
        <f>'Operating Cost Summary'!C1140</f>
        <v>0</v>
      </c>
      <c r="E1177" s="250">
        <f>'Operating Cost Summary'!D1140</f>
        <v>0</v>
      </c>
      <c r="F1177" s="181" t="s">
        <v>122</v>
      </c>
      <c r="G1177" s="182"/>
      <c r="H1177" s="182"/>
      <c r="I1177" s="182"/>
      <c r="J1177" s="182"/>
      <c r="K1177" s="182"/>
      <c r="L1177" s="182"/>
      <c r="M1177" s="182"/>
      <c r="N1177" s="182"/>
      <c r="O1177" s="182"/>
      <c r="P1177" s="182"/>
      <c r="Q1177" s="182"/>
      <c r="R1177" s="182"/>
      <c r="S1177" s="182"/>
      <c r="T1177" s="182"/>
      <c r="U1177" s="182"/>
      <c r="V1177" s="182"/>
      <c r="W1177" s="182"/>
      <c r="X1177" s="182"/>
      <c r="Y1177" s="182"/>
      <c r="Z1177" s="182"/>
      <c r="AA1177" s="182"/>
      <c r="AB1177" s="182"/>
      <c r="AC1177" s="182"/>
      <c r="AD1177" s="182"/>
      <c r="AE1177" s="182"/>
      <c r="AF1177" s="182"/>
      <c r="AG1177" s="182"/>
      <c r="AH1177" s="182"/>
      <c r="AI1177" s="182"/>
      <c r="AJ1177" s="182"/>
      <c r="AK1177" s="182"/>
      <c r="AL1177" s="182"/>
      <c r="AM1177" s="182"/>
      <c r="AN1177" s="182"/>
      <c r="AO1177" s="182"/>
      <c r="AP1177" s="182"/>
      <c r="AQ1177" s="182"/>
      <c r="AR1177" s="182"/>
      <c r="AS1177" s="182"/>
      <c r="AT1177" s="182"/>
      <c r="AU1177" s="183">
        <f t="shared" si="26"/>
        <v>0</v>
      </c>
    </row>
    <row r="1178" spans="1:47" ht="17">
      <c r="A1178" s="257"/>
      <c r="B1178" s="249"/>
      <c r="C1178" s="251"/>
      <c r="D1178" s="251"/>
      <c r="E1178" s="251"/>
      <c r="F1178" s="184" t="s">
        <v>123</v>
      </c>
      <c r="G1178" s="185"/>
      <c r="H1178" s="185"/>
      <c r="I1178" s="185"/>
      <c r="J1178" s="185"/>
      <c r="K1178" s="185"/>
      <c r="L1178" s="185"/>
      <c r="M1178" s="185"/>
      <c r="N1178" s="185"/>
      <c r="O1178" s="185"/>
      <c r="P1178" s="185"/>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3">
        <f t="shared" si="26"/>
        <v>0</v>
      </c>
    </row>
    <row r="1179" spans="1:47" ht="17">
      <c r="A1179" s="257"/>
      <c r="B1179" s="249"/>
      <c r="C1179" s="252"/>
      <c r="D1179" s="252"/>
      <c r="E1179" s="252"/>
      <c r="F1179" s="181" t="s">
        <v>124</v>
      </c>
      <c r="G1179" s="182"/>
      <c r="H1179" s="182"/>
      <c r="I1179" s="182"/>
      <c r="J1179" s="182"/>
      <c r="K1179" s="182"/>
      <c r="L1179" s="182"/>
      <c r="M1179" s="182"/>
      <c r="N1179" s="182"/>
      <c r="O1179" s="182"/>
      <c r="P1179" s="182"/>
      <c r="Q1179" s="182"/>
      <c r="R1179" s="182"/>
      <c r="S1179" s="182"/>
      <c r="T1179" s="182"/>
      <c r="U1179" s="182"/>
      <c r="V1179" s="182"/>
      <c r="W1179" s="182"/>
      <c r="X1179" s="182"/>
      <c r="Y1179" s="182"/>
      <c r="Z1179" s="182"/>
      <c r="AA1179" s="182"/>
      <c r="AB1179" s="182"/>
      <c r="AC1179" s="182"/>
      <c r="AD1179" s="182"/>
      <c r="AE1179" s="182"/>
      <c r="AF1179" s="182"/>
      <c r="AG1179" s="182"/>
      <c r="AH1179" s="182"/>
      <c r="AI1179" s="182"/>
      <c r="AJ1179" s="182"/>
      <c r="AK1179" s="182"/>
      <c r="AL1179" s="182"/>
      <c r="AM1179" s="182"/>
      <c r="AN1179" s="182"/>
      <c r="AO1179" s="182"/>
      <c r="AP1179" s="182"/>
      <c r="AQ1179" s="182"/>
      <c r="AR1179" s="182"/>
      <c r="AS1179" s="182"/>
      <c r="AT1179" s="182"/>
      <c r="AU1179" s="183">
        <f t="shared" si="26"/>
        <v>0</v>
      </c>
    </row>
    <row r="1180" spans="1:47" ht="17">
      <c r="A1180" s="257"/>
      <c r="B1180" s="249" t="str">
        <f>'Operating Cost Categories'!A7</f>
        <v>Office Supplies</v>
      </c>
      <c r="C1180" s="250">
        <f>'Operating Cost Summary'!B1141</f>
        <v>0</v>
      </c>
      <c r="D1180" s="250">
        <f>'Operating Cost Summary'!C1141</f>
        <v>0</v>
      </c>
      <c r="E1180" s="250">
        <f>'Operating Cost Summary'!D1141</f>
        <v>0</v>
      </c>
      <c r="F1180" s="184" t="s">
        <v>122</v>
      </c>
      <c r="G1180" s="185"/>
      <c r="H1180" s="185"/>
      <c r="I1180" s="185"/>
      <c r="J1180" s="185"/>
      <c r="K1180" s="185"/>
      <c r="L1180" s="185"/>
      <c r="M1180" s="185"/>
      <c r="N1180" s="185"/>
      <c r="O1180" s="185"/>
      <c r="P1180" s="185"/>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3">
        <f t="shared" si="26"/>
        <v>0</v>
      </c>
    </row>
    <row r="1181" spans="1:47" ht="17">
      <c r="A1181" s="257"/>
      <c r="B1181" s="249"/>
      <c r="C1181" s="251"/>
      <c r="D1181" s="251"/>
      <c r="E1181" s="251"/>
      <c r="F1181" s="181" t="s">
        <v>123</v>
      </c>
      <c r="G1181" s="182"/>
      <c r="H1181" s="182"/>
      <c r="I1181" s="182"/>
      <c r="J1181" s="182"/>
      <c r="K1181" s="182"/>
      <c r="L1181" s="182"/>
      <c r="M1181" s="182"/>
      <c r="N1181" s="182"/>
      <c r="O1181" s="182"/>
      <c r="P1181" s="182"/>
      <c r="Q1181" s="182"/>
      <c r="R1181" s="182"/>
      <c r="S1181" s="182"/>
      <c r="T1181" s="182"/>
      <c r="U1181" s="182"/>
      <c r="V1181" s="182"/>
      <c r="W1181" s="182"/>
      <c r="X1181" s="182"/>
      <c r="Y1181" s="182"/>
      <c r="Z1181" s="182"/>
      <c r="AA1181" s="182"/>
      <c r="AB1181" s="182"/>
      <c r="AC1181" s="182"/>
      <c r="AD1181" s="182"/>
      <c r="AE1181" s="182"/>
      <c r="AF1181" s="182"/>
      <c r="AG1181" s="182"/>
      <c r="AH1181" s="182"/>
      <c r="AI1181" s="182"/>
      <c r="AJ1181" s="182"/>
      <c r="AK1181" s="182"/>
      <c r="AL1181" s="182"/>
      <c r="AM1181" s="182"/>
      <c r="AN1181" s="182"/>
      <c r="AO1181" s="182"/>
      <c r="AP1181" s="182"/>
      <c r="AQ1181" s="182"/>
      <c r="AR1181" s="182"/>
      <c r="AS1181" s="182"/>
      <c r="AT1181" s="182"/>
      <c r="AU1181" s="183">
        <f t="shared" si="26"/>
        <v>0</v>
      </c>
    </row>
    <row r="1182" spans="1:47" ht="17">
      <c r="A1182" s="257"/>
      <c r="B1182" s="249"/>
      <c r="C1182" s="252"/>
      <c r="D1182" s="252"/>
      <c r="E1182" s="252"/>
      <c r="F1182" s="184" t="s">
        <v>124</v>
      </c>
      <c r="G1182" s="185"/>
      <c r="H1182" s="185"/>
      <c r="I1182" s="185"/>
      <c r="J1182" s="185"/>
      <c r="K1182" s="185"/>
      <c r="L1182" s="185"/>
      <c r="M1182" s="185"/>
      <c r="N1182" s="185"/>
      <c r="O1182" s="185"/>
      <c r="P1182" s="185"/>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3">
        <f t="shared" si="26"/>
        <v>0</v>
      </c>
    </row>
    <row r="1183" spans="1:47" ht="17">
      <c r="A1183" s="257"/>
      <c r="B1183" s="249" t="str">
        <f>'Operating Cost Categories'!A8</f>
        <v>Transportation</v>
      </c>
      <c r="C1183" s="250">
        <f>'Operating Cost Summary'!B1142</f>
        <v>0</v>
      </c>
      <c r="D1183" s="250">
        <f>'Operating Cost Summary'!C1142</f>
        <v>0</v>
      </c>
      <c r="E1183" s="250">
        <f>'Operating Cost Summary'!D1142</f>
        <v>0</v>
      </c>
      <c r="F1183" s="181" t="s">
        <v>122</v>
      </c>
      <c r="G1183" s="182"/>
      <c r="H1183" s="182"/>
      <c r="I1183" s="182"/>
      <c r="J1183" s="182"/>
      <c r="K1183" s="182"/>
      <c r="L1183" s="182"/>
      <c r="M1183" s="182"/>
      <c r="N1183" s="182"/>
      <c r="O1183" s="182"/>
      <c r="P1183" s="182"/>
      <c r="Q1183" s="182"/>
      <c r="R1183" s="182"/>
      <c r="S1183" s="182"/>
      <c r="T1183" s="182"/>
      <c r="U1183" s="182"/>
      <c r="V1183" s="182"/>
      <c r="W1183" s="182"/>
      <c r="X1183" s="182"/>
      <c r="Y1183" s="182"/>
      <c r="Z1183" s="182"/>
      <c r="AA1183" s="182"/>
      <c r="AB1183" s="182"/>
      <c r="AC1183" s="182"/>
      <c r="AD1183" s="182"/>
      <c r="AE1183" s="182"/>
      <c r="AF1183" s="182"/>
      <c r="AG1183" s="182"/>
      <c r="AH1183" s="182"/>
      <c r="AI1183" s="182"/>
      <c r="AJ1183" s="182"/>
      <c r="AK1183" s="182"/>
      <c r="AL1183" s="182"/>
      <c r="AM1183" s="182"/>
      <c r="AN1183" s="182"/>
      <c r="AO1183" s="182"/>
      <c r="AP1183" s="182"/>
      <c r="AQ1183" s="182"/>
      <c r="AR1183" s="182"/>
      <c r="AS1183" s="182"/>
      <c r="AT1183" s="182"/>
      <c r="AU1183" s="183">
        <f t="shared" si="26"/>
        <v>0</v>
      </c>
    </row>
    <row r="1184" spans="1:47" ht="17">
      <c r="A1184" s="257"/>
      <c r="B1184" s="249"/>
      <c r="C1184" s="251"/>
      <c r="D1184" s="251"/>
      <c r="E1184" s="251"/>
      <c r="F1184" s="184" t="s">
        <v>123</v>
      </c>
      <c r="G1184" s="185"/>
      <c r="H1184" s="185"/>
      <c r="I1184" s="185"/>
      <c r="J1184" s="185"/>
      <c r="K1184" s="185"/>
      <c r="L1184" s="185"/>
      <c r="M1184" s="185"/>
      <c r="N1184" s="185"/>
      <c r="O1184" s="185"/>
      <c r="P1184" s="185"/>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3">
        <f t="shared" si="26"/>
        <v>0</v>
      </c>
    </row>
    <row r="1185" spans="1:47" ht="17">
      <c r="A1185" s="257"/>
      <c r="B1185" s="249"/>
      <c r="C1185" s="252"/>
      <c r="D1185" s="252"/>
      <c r="E1185" s="252"/>
      <c r="F1185" s="181" t="s">
        <v>124</v>
      </c>
      <c r="G1185" s="182"/>
      <c r="H1185" s="182"/>
      <c r="I1185" s="182"/>
      <c r="J1185" s="182"/>
      <c r="K1185" s="182"/>
      <c r="L1185" s="182"/>
      <c r="M1185" s="182"/>
      <c r="N1185" s="182"/>
      <c r="O1185" s="182"/>
      <c r="P1185" s="182"/>
      <c r="Q1185" s="182"/>
      <c r="R1185" s="182"/>
      <c r="S1185" s="182"/>
      <c r="T1185" s="182"/>
      <c r="U1185" s="182"/>
      <c r="V1185" s="182"/>
      <c r="W1185" s="182"/>
      <c r="X1185" s="182"/>
      <c r="Y1185" s="182"/>
      <c r="Z1185" s="182"/>
      <c r="AA1185" s="182"/>
      <c r="AB1185" s="182"/>
      <c r="AC1185" s="182"/>
      <c r="AD1185" s="182"/>
      <c r="AE1185" s="182"/>
      <c r="AF1185" s="182"/>
      <c r="AG1185" s="182"/>
      <c r="AH1185" s="182"/>
      <c r="AI1185" s="182"/>
      <c r="AJ1185" s="182"/>
      <c r="AK1185" s="182"/>
      <c r="AL1185" s="182"/>
      <c r="AM1185" s="182"/>
      <c r="AN1185" s="182"/>
      <c r="AO1185" s="182"/>
      <c r="AP1185" s="182"/>
      <c r="AQ1185" s="182"/>
      <c r="AR1185" s="182"/>
      <c r="AS1185" s="182"/>
      <c r="AT1185" s="182"/>
      <c r="AU1185" s="183">
        <f t="shared" si="26"/>
        <v>0</v>
      </c>
    </row>
    <row r="1186" spans="1:47" ht="17">
      <c r="A1186" s="257"/>
      <c r="B1186" s="249" t="str">
        <f>'Operating Cost Categories'!A9</f>
        <v>Consultants/Contracts</v>
      </c>
      <c r="C1186" s="250">
        <f>'Operating Cost Summary'!B1143</f>
        <v>0</v>
      </c>
      <c r="D1186" s="250">
        <f>'Operating Cost Summary'!C1143</f>
        <v>0</v>
      </c>
      <c r="E1186" s="250">
        <f>'Operating Cost Summary'!D1143</f>
        <v>0</v>
      </c>
      <c r="F1186" s="184" t="s">
        <v>122</v>
      </c>
      <c r="G1186" s="185"/>
      <c r="H1186" s="185"/>
      <c r="I1186" s="185"/>
      <c r="J1186" s="185"/>
      <c r="K1186" s="185"/>
      <c r="L1186" s="185"/>
      <c r="M1186" s="185"/>
      <c r="N1186" s="185"/>
      <c r="O1186" s="185"/>
      <c r="P1186" s="185"/>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3">
        <f t="shared" si="26"/>
        <v>0</v>
      </c>
    </row>
    <row r="1187" spans="1:47" ht="17">
      <c r="A1187" s="257"/>
      <c r="B1187" s="249"/>
      <c r="C1187" s="251"/>
      <c r="D1187" s="251"/>
      <c r="E1187" s="251"/>
      <c r="F1187" s="181" t="s">
        <v>123</v>
      </c>
      <c r="G1187" s="182"/>
      <c r="H1187" s="182"/>
      <c r="I1187" s="182"/>
      <c r="J1187" s="182"/>
      <c r="K1187" s="182"/>
      <c r="L1187" s="182"/>
      <c r="M1187" s="182"/>
      <c r="N1187" s="182"/>
      <c r="O1187" s="182"/>
      <c r="P1187" s="182"/>
      <c r="Q1187" s="182"/>
      <c r="R1187" s="182"/>
      <c r="S1187" s="182"/>
      <c r="T1187" s="182"/>
      <c r="U1187" s="182"/>
      <c r="V1187" s="182"/>
      <c r="W1187" s="182"/>
      <c r="X1187" s="182"/>
      <c r="Y1187" s="182"/>
      <c r="Z1187" s="182"/>
      <c r="AA1187" s="182"/>
      <c r="AB1187" s="182"/>
      <c r="AC1187" s="182"/>
      <c r="AD1187" s="182"/>
      <c r="AE1187" s="182"/>
      <c r="AF1187" s="182"/>
      <c r="AG1187" s="182"/>
      <c r="AH1187" s="182"/>
      <c r="AI1187" s="182"/>
      <c r="AJ1187" s="182"/>
      <c r="AK1187" s="182"/>
      <c r="AL1187" s="182"/>
      <c r="AM1187" s="182"/>
      <c r="AN1187" s="182"/>
      <c r="AO1187" s="182"/>
      <c r="AP1187" s="182"/>
      <c r="AQ1187" s="182"/>
      <c r="AR1187" s="182"/>
      <c r="AS1187" s="182"/>
      <c r="AT1187" s="182"/>
      <c r="AU1187" s="183">
        <f t="shared" si="26"/>
        <v>0</v>
      </c>
    </row>
    <row r="1188" spans="1:47" ht="17">
      <c r="A1188" s="257"/>
      <c r="B1188" s="249"/>
      <c r="C1188" s="252"/>
      <c r="D1188" s="252"/>
      <c r="E1188" s="252"/>
      <c r="F1188" s="184" t="s">
        <v>124</v>
      </c>
      <c r="G1188" s="185"/>
      <c r="H1188" s="185"/>
      <c r="I1188" s="185"/>
      <c r="J1188" s="185"/>
      <c r="K1188" s="185"/>
      <c r="L1188" s="185"/>
      <c r="M1188" s="185"/>
      <c r="N1188" s="185"/>
      <c r="O1188" s="185"/>
      <c r="P1188" s="185"/>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3">
        <f t="shared" si="26"/>
        <v>0</v>
      </c>
    </row>
    <row r="1189" spans="1:47" ht="17">
      <c r="A1189" s="257"/>
      <c r="B1189" s="249" t="str">
        <f>'Operating Cost Categories'!A10</f>
        <v>A</v>
      </c>
      <c r="C1189" s="250">
        <f>'Operating Cost Summary'!B1144</f>
        <v>0</v>
      </c>
      <c r="D1189" s="250">
        <f>'Operating Cost Summary'!C1144</f>
        <v>0</v>
      </c>
      <c r="E1189" s="250">
        <f>'Operating Cost Summary'!D1144</f>
        <v>0</v>
      </c>
      <c r="F1189" s="181" t="s">
        <v>122</v>
      </c>
      <c r="G1189" s="182"/>
      <c r="H1189" s="182"/>
      <c r="I1189" s="182"/>
      <c r="J1189" s="182"/>
      <c r="K1189" s="182"/>
      <c r="L1189" s="182"/>
      <c r="M1189" s="182"/>
      <c r="N1189" s="182"/>
      <c r="O1189" s="182"/>
      <c r="P1189" s="182"/>
      <c r="Q1189" s="182"/>
      <c r="R1189" s="182"/>
      <c r="S1189" s="182"/>
      <c r="T1189" s="182"/>
      <c r="U1189" s="182"/>
      <c r="V1189" s="182"/>
      <c r="W1189" s="182"/>
      <c r="X1189" s="182"/>
      <c r="Y1189" s="182"/>
      <c r="Z1189" s="182"/>
      <c r="AA1189" s="182"/>
      <c r="AB1189" s="182"/>
      <c r="AC1189" s="182"/>
      <c r="AD1189" s="182"/>
      <c r="AE1189" s="182"/>
      <c r="AF1189" s="182"/>
      <c r="AG1189" s="182"/>
      <c r="AH1189" s="182"/>
      <c r="AI1189" s="182"/>
      <c r="AJ1189" s="182"/>
      <c r="AK1189" s="182"/>
      <c r="AL1189" s="182"/>
      <c r="AM1189" s="182"/>
      <c r="AN1189" s="182"/>
      <c r="AO1189" s="182"/>
      <c r="AP1189" s="182"/>
      <c r="AQ1189" s="182"/>
      <c r="AR1189" s="182"/>
      <c r="AS1189" s="182"/>
      <c r="AT1189" s="182"/>
      <c r="AU1189" s="183">
        <f t="shared" si="26"/>
        <v>0</v>
      </c>
    </row>
    <row r="1190" spans="1:47" ht="17">
      <c r="A1190" s="257"/>
      <c r="B1190" s="249"/>
      <c r="C1190" s="251"/>
      <c r="D1190" s="251"/>
      <c r="E1190" s="251"/>
      <c r="F1190" s="184" t="s">
        <v>123</v>
      </c>
      <c r="G1190" s="185"/>
      <c r="H1190" s="185"/>
      <c r="I1190" s="185"/>
      <c r="J1190" s="185"/>
      <c r="K1190" s="185"/>
      <c r="L1190" s="185"/>
      <c r="M1190" s="185"/>
      <c r="N1190" s="185"/>
      <c r="O1190" s="185"/>
      <c r="P1190" s="185"/>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3">
        <f t="shared" si="26"/>
        <v>0</v>
      </c>
    </row>
    <row r="1191" spans="1:47" ht="17">
      <c r="A1191" s="257"/>
      <c r="B1191" s="249"/>
      <c r="C1191" s="252"/>
      <c r="D1191" s="252"/>
      <c r="E1191" s="252"/>
      <c r="F1191" s="181" t="s">
        <v>124</v>
      </c>
      <c r="G1191" s="182"/>
      <c r="H1191" s="182"/>
      <c r="I1191" s="182"/>
      <c r="J1191" s="182"/>
      <c r="K1191" s="182"/>
      <c r="L1191" s="182"/>
      <c r="M1191" s="182"/>
      <c r="N1191" s="182"/>
      <c r="O1191" s="182"/>
      <c r="P1191" s="182"/>
      <c r="Q1191" s="182"/>
      <c r="R1191" s="182"/>
      <c r="S1191" s="182"/>
      <c r="T1191" s="182"/>
      <c r="U1191" s="182"/>
      <c r="V1191" s="182"/>
      <c r="W1191" s="182"/>
      <c r="X1191" s="182"/>
      <c r="Y1191" s="182"/>
      <c r="Z1191" s="182"/>
      <c r="AA1191" s="182"/>
      <c r="AB1191" s="182"/>
      <c r="AC1191" s="182"/>
      <c r="AD1191" s="182"/>
      <c r="AE1191" s="182"/>
      <c r="AF1191" s="182"/>
      <c r="AG1191" s="182"/>
      <c r="AH1191" s="182"/>
      <c r="AI1191" s="182"/>
      <c r="AJ1191" s="182"/>
      <c r="AK1191" s="182"/>
      <c r="AL1191" s="182"/>
      <c r="AM1191" s="182"/>
      <c r="AN1191" s="182"/>
      <c r="AO1191" s="182"/>
      <c r="AP1191" s="182"/>
      <c r="AQ1191" s="182"/>
      <c r="AR1191" s="182"/>
      <c r="AS1191" s="182"/>
      <c r="AT1191" s="182"/>
      <c r="AU1191" s="183">
        <f t="shared" si="26"/>
        <v>0</v>
      </c>
    </row>
    <row r="1192" spans="1:47" ht="17">
      <c r="A1192" s="257"/>
      <c r="B1192" s="249" t="str">
        <f>'Operating Cost Categories'!A11</f>
        <v>B</v>
      </c>
      <c r="C1192" s="250">
        <f>'Operating Cost Summary'!B1145</f>
        <v>0</v>
      </c>
      <c r="D1192" s="250">
        <f>'Operating Cost Summary'!C1145</f>
        <v>0</v>
      </c>
      <c r="E1192" s="250">
        <f>'Operating Cost Summary'!D1145</f>
        <v>0</v>
      </c>
      <c r="F1192" s="184" t="s">
        <v>122</v>
      </c>
      <c r="G1192" s="185"/>
      <c r="H1192" s="185"/>
      <c r="I1192" s="185"/>
      <c r="J1192" s="185"/>
      <c r="K1192" s="185"/>
      <c r="L1192" s="185"/>
      <c r="M1192" s="185"/>
      <c r="N1192" s="185"/>
      <c r="O1192" s="185"/>
      <c r="P1192" s="185"/>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3">
        <f t="shared" si="26"/>
        <v>0</v>
      </c>
    </row>
    <row r="1193" spans="1:47" ht="17">
      <c r="A1193" s="257"/>
      <c r="B1193" s="249"/>
      <c r="C1193" s="251"/>
      <c r="D1193" s="251"/>
      <c r="E1193" s="251"/>
      <c r="F1193" s="181" t="s">
        <v>123</v>
      </c>
      <c r="G1193" s="182"/>
      <c r="H1193" s="182"/>
      <c r="I1193" s="182"/>
      <c r="J1193" s="182"/>
      <c r="K1193" s="182"/>
      <c r="L1193" s="182"/>
      <c r="M1193" s="182"/>
      <c r="N1193" s="182"/>
      <c r="O1193" s="182"/>
      <c r="P1193" s="182"/>
      <c r="Q1193" s="182"/>
      <c r="R1193" s="182"/>
      <c r="S1193" s="182"/>
      <c r="T1193" s="182"/>
      <c r="U1193" s="182"/>
      <c r="V1193" s="182"/>
      <c r="W1193" s="182"/>
      <c r="X1193" s="182"/>
      <c r="Y1193" s="182"/>
      <c r="Z1193" s="182"/>
      <c r="AA1193" s="182"/>
      <c r="AB1193" s="182"/>
      <c r="AC1193" s="182"/>
      <c r="AD1193" s="182"/>
      <c r="AE1193" s="182"/>
      <c r="AF1193" s="182"/>
      <c r="AG1193" s="182"/>
      <c r="AH1193" s="182"/>
      <c r="AI1193" s="182"/>
      <c r="AJ1193" s="182"/>
      <c r="AK1193" s="182"/>
      <c r="AL1193" s="182"/>
      <c r="AM1193" s="182"/>
      <c r="AN1193" s="182"/>
      <c r="AO1193" s="182"/>
      <c r="AP1193" s="182"/>
      <c r="AQ1193" s="182"/>
      <c r="AR1193" s="182"/>
      <c r="AS1193" s="182"/>
      <c r="AT1193" s="182"/>
      <c r="AU1193" s="183">
        <f t="shared" si="26"/>
        <v>0</v>
      </c>
    </row>
    <row r="1194" spans="1:47" ht="17">
      <c r="A1194" s="257"/>
      <c r="B1194" s="249"/>
      <c r="C1194" s="252"/>
      <c r="D1194" s="252"/>
      <c r="E1194" s="252"/>
      <c r="F1194" s="184" t="s">
        <v>124</v>
      </c>
      <c r="G1194" s="185"/>
      <c r="H1194" s="185"/>
      <c r="I1194" s="185"/>
      <c r="J1194" s="185"/>
      <c r="K1194" s="185"/>
      <c r="L1194" s="185"/>
      <c r="M1194" s="185"/>
      <c r="N1194" s="185"/>
      <c r="O1194" s="185"/>
      <c r="P1194" s="185"/>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3">
        <f t="shared" si="26"/>
        <v>0</v>
      </c>
    </row>
    <row r="1195" spans="1:47" ht="17">
      <c r="A1195" s="257"/>
      <c r="B1195" s="249" t="str">
        <f>'Operating Cost Categories'!A12</f>
        <v>C</v>
      </c>
      <c r="C1195" s="250">
        <f>'Operating Cost Summary'!B1146</f>
        <v>0</v>
      </c>
      <c r="D1195" s="250">
        <f>'Operating Cost Summary'!C1146</f>
        <v>0</v>
      </c>
      <c r="E1195" s="250">
        <f>'Operating Cost Summary'!D1146</f>
        <v>0</v>
      </c>
      <c r="F1195" s="181" t="s">
        <v>122</v>
      </c>
      <c r="G1195" s="182"/>
      <c r="H1195" s="182"/>
      <c r="I1195" s="182"/>
      <c r="J1195" s="182"/>
      <c r="K1195" s="182"/>
      <c r="L1195" s="182"/>
      <c r="M1195" s="182"/>
      <c r="N1195" s="182"/>
      <c r="O1195" s="182"/>
      <c r="P1195" s="182"/>
      <c r="Q1195" s="182"/>
      <c r="R1195" s="182"/>
      <c r="S1195" s="182"/>
      <c r="T1195" s="182"/>
      <c r="U1195" s="182"/>
      <c r="V1195" s="182"/>
      <c r="W1195" s="182"/>
      <c r="X1195" s="182"/>
      <c r="Y1195" s="182"/>
      <c r="Z1195" s="182"/>
      <c r="AA1195" s="182"/>
      <c r="AB1195" s="182"/>
      <c r="AC1195" s="182"/>
      <c r="AD1195" s="182"/>
      <c r="AE1195" s="182"/>
      <c r="AF1195" s="182"/>
      <c r="AG1195" s="182"/>
      <c r="AH1195" s="182"/>
      <c r="AI1195" s="182"/>
      <c r="AJ1195" s="182"/>
      <c r="AK1195" s="182"/>
      <c r="AL1195" s="182"/>
      <c r="AM1195" s="182"/>
      <c r="AN1195" s="182"/>
      <c r="AO1195" s="182"/>
      <c r="AP1195" s="182"/>
      <c r="AQ1195" s="182"/>
      <c r="AR1195" s="182"/>
      <c r="AS1195" s="182"/>
      <c r="AT1195" s="182"/>
      <c r="AU1195" s="183">
        <f t="shared" si="26"/>
        <v>0</v>
      </c>
    </row>
    <row r="1196" spans="1:47" ht="17">
      <c r="A1196" s="257"/>
      <c r="B1196" s="249"/>
      <c r="C1196" s="251"/>
      <c r="D1196" s="251"/>
      <c r="E1196" s="251"/>
      <c r="F1196" s="184" t="s">
        <v>123</v>
      </c>
      <c r="G1196" s="185"/>
      <c r="H1196" s="185"/>
      <c r="I1196" s="185"/>
      <c r="J1196" s="185"/>
      <c r="K1196" s="185"/>
      <c r="L1196" s="185"/>
      <c r="M1196" s="185"/>
      <c r="N1196" s="185"/>
      <c r="O1196" s="185"/>
      <c r="P1196" s="185"/>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3">
        <f t="shared" si="26"/>
        <v>0</v>
      </c>
    </row>
    <row r="1197" spans="1:47" ht="17">
      <c r="A1197" s="257"/>
      <c r="B1197" s="249"/>
      <c r="C1197" s="252"/>
      <c r="D1197" s="252"/>
      <c r="E1197" s="252"/>
      <c r="F1197" s="181" t="s">
        <v>124</v>
      </c>
      <c r="G1197" s="182"/>
      <c r="H1197" s="182"/>
      <c r="I1197" s="182"/>
      <c r="J1197" s="182"/>
      <c r="K1197" s="182"/>
      <c r="L1197" s="182"/>
      <c r="M1197" s="182"/>
      <c r="N1197" s="182"/>
      <c r="O1197" s="182"/>
      <c r="P1197" s="182"/>
      <c r="Q1197" s="182"/>
      <c r="R1197" s="182"/>
      <c r="S1197" s="182"/>
      <c r="T1197" s="182"/>
      <c r="U1197" s="182"/>
      <c r="V1197" s="182"/>
      <c r="W1197" s="182"/>
      <c r="X1197" s="182"/>
      <c r="Y1197" s="182"/>
      <c r="Z1197" s="182"/>
      <c r="AA1197" s="182"/>
      <c r="AB1197" s="182"/>
      <c r="AC1197" s="182"/>
      <c r="AD1197" s="182"/>
      <c r="AE1197" s="182"/>
      <c r="AF1197" s="182"/>
      <c r="AG1197" s="182"/>
      <c r="AH1197" s="182"/>
      <c r="AI1197" s="182"/>
      <c r="AJ1197" s="182"/>
      <c r="AK1197" s="182"/>
      <c r="AL1197" s="182"/>
      <c r="AM1197" s="182"/>
      <c r="AN1197" s="182"/>
      <c r="AO1197" s="182"/>
      <c r="AP1197" s="182"/>
      <c r="AQ1197" s="182"/>
      <c r="AR1197" s="182"/>
      <c r="AS1197" s="182"/>
      <c r="AT1197" s="182"/>
      <c r="AU1197" s="183">
        <f t="shared" si="26"/>
        <v>0</v>
      </c>
    </row>
    <row r="1198" spans="1:47" ht="17">
      <c r="A1198" s="257"/>
      <c r="B1198" s="249" t="str">
        <f>'Operating Cost Categories'!A13</f>
        <v>D</v>
      </c>
      <c r="C1198" s="250">
        <f>'Operating Cost Summary'!B1147</f>
        <v>0</v>
      </c>
      <c r="D1198" s="250">
        <f>'Operating Cost Summary'!C1147</f>
        <v>0</v>
      </c>
      <c r="E1198" s="250">
        <f>'Operating Cost Summary'!D1147</f>
        <v>0</v>
      </c>
      <c r="F1198" s="184" t="s">
        <v>122</v>
      </c>
      <c r="G1198" s="185"/>
      <c r="H1198" s="185"/>
      <c r="I1198" s="185"/>
      <c r="J1198" s="185"/>
      <c r="K1198" s="185"/>
      <c r="L1198" s="185"/>
      <c r="M1198" s="185"/>
      <c r="N1198" s="185"/>
      <c r="O1198" s="185"/>
      <c r="P1198" s="185"/>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3">
        <f t="shared" si="26"/>
        <v>0</v>
      </c>
    </row>
    <row r="1199" spans="1:47" ht="17">
      <c r="A1199" s="257"/>
      <c r="B1199" s="249"/>
      <c r="C1199" s="251"/>
      <c r="D1199" s="251"/>
      <c r="E1199" s="251"/>
      <c r="F1199" s="181" t="s">
        <v>123</v>
      </c>
      <c r="G1199" s="182"/>
      <c r="H1199" s="182"/>
      <c r="I1199" s="182"/>
      <c r="J1199" s="182"/>
      <c r="K1199" s="182"/>
      <c r="L1199" s="182"/>
      <c r="M1199" s="182"/>
      <c r="N1199" s="182"/>
      <c r="O1199" s="182"/>
      <c r="P1199" s="182"/>
      <c r="Q1199" s="182"/>
      <c r="R1199" s="182"/>
      <c r="S1199" s="182"/>
      <c r="T1199" s="182"/>
      <c r="U1199" s="182"/>
      <c r="V1199" s="182"/>
      <c r="W1199" s="182"/>
      <c r="X1199" s="182"/>
      <c r="Y1199" s="182"/>
      <c r="Z1199" s="182"/>
      <c r="AA1199" s="182"/>
      <c r="AB1199" s="182"/>
      <c r="AC1199" s="182"/>
      <c r="AD1199" s="182"/>
      <c r="AE1199" s="182"/>
      <c r="AF1199" s="182"/>
      <c r="AG1199" s="182"/>
      <c r="AH1199" s="182"/>
      <c r="AI1199" s="182"/>
      <c r="AJ1199" s="182"/>
      <c r="AK1199" s="182"/>
      <c r="AL1199" s="182"/>
      <c r="AM1199" s="182"/>
      <c r="AN1199" s="182"/>
      <c r="AO1199" s="182"/>
      <c r="AP1199" s="182"/>
      <c r="AQ1199" s="182"/>
      <c r="AR1199" s="182"/>
      <c r="AS1199" s="182"/>
      <c r="AT1199" s="182"/>
      <c r="AU1199" s="183">
        <f t="shared" si="26"/>
        <v>0</v>
      </c>
    </row>
    <row r="1200" spans="1:47" ht="17">
      <c r="A1200" s="257"/>
      <c r="B1200" s="249"/>
      <c r="C1200" s="252"/>
      <c r="D1200" s="252"/>
      <c r="E1200" s="252"/>
      <c r="F1200" s="184" t="s">
        <v>124</v>
      </c>
      <c r="G1200" s="185"/>
      <c r="H1200" s="185"/>
      <c r="I1200" s="185"/>
      <c r="J1200" s="185"/>
      <c r="K1200" s="185"/>
      <c r="L1200" s="185"/>
      <c r="M1200" s="185"/>
      <c r="N1200" s="185"/>
      <c r="O1200" s="185"/>
      <c r="P1200" s="185"/>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3">
        <f t="shared" si="26"/>
        <v>0</v>
      </c>
    </row>
    <row r="1201" spans="1:47" ht="17">
      <c r="A1201" s="257"/>
      <c r="B1201" s="249" t="str">
        <f>'Operating Cost Categories'!A14</f>
        <v>E</v>
      </c>
      <c r="C1201" s="250">
        <f>'Operating Cost Summary'!B1148</f>
        <v>0</v>
      </c>
      <c r="D1201" s="250">
        <f>'Operating Cost Summary'!C1148</f>
        <v>0</v>
      </c>
      <c r="E1201" s="250">
        <f>'Operating Cost Summary'!D1148</f>
        <v>0</v>
      </c>
      <c r="F1201" s="181" t="s">
        <v>122</v>
      </c>
      <c r="G1201" s="182"/>
      <c r="H1201" s="182"/>
      <c r="I1201" s="182"/>
      <c r="J1201" s="182"/>
      <c r="K1201" s="182"/>
      <c r="L1201" s="182"/>
      <c r="M1201" s="182"/>
      <c r="N1201" s="182"/>
      <c r="O1201" s="182"/>
      <c r="P1201" s="182"/>
      <c r="Q1201" s="182"/>
      <c r="R1201" s="182"/>
      <c r="S1201" s="182"/>
      <c r="T1201" s="182"/>
      <c r="U1201" s="182"/>
      <c r="V1201" s="182"/>
      <c r="W1201" s="182"/>
      <c r="X1201" s="182"/>
      <c r="Y1201" s="182"/>
      <c r="Z1201" s="182"/>
      <c r="AA1201" s="182"/>
      <c r="AB1201" s="182"/>
      <c r="AC1201" s="182"/>
      <c r="AD1201" s="182"/>
      <c r="AE1201" s="182"/>
      <c r="AF1201" s="182"/>
      <c r="AG1201" s="182"/>
      <c r="AH1201" s="182"/>
      <c r="AI1201" s="182"/>
      <c r="AJ1201" s="182"/>
      <c r="AK1201" s="182"/>
      <c r="AL1201" s="182"/>
      <c r="AM1201" s="182"/>
      <c r="AN1201" s="182"/>
      <c r="AO1201" s="182"/>
      <c r="AP1201" s="182"/>
      <c r="AQ1201" s="182"/>
      <c r="AR1201" s="182"/>
      <c r="AS1201" s="182"/>
      <c r="AT1201" s="182"/>
      <c r="AU1201" s="183">
        <f t="shared" si="26"/>
        <v>0</v>
      </c>
    </row>
    <row r="1202" spans="1:47" ht="17">
      <c r="A1202" s="257"/>
      <c r="B1202" s="249"/>
      <c r="C1202" s="251"/>
      <c r="D1202" s="251"/>
      <c r="E1202" s="251"/>
      <c r="F1202" s="184" t="s">
        <v>123</v>
      </c>
      <c r="G1202" s="186"/>
      <c r="H1202" s="186"/>
      <c r="I1202" s="186"/>
      <c r="J1202" s="186"/>
      <c r="K1202" s="186"/>
      <c r="L1202" s="186"/>
      <c r="M1202" s="186"/>
      <c r="N1202" s="186"/>
      <c r="O1202" s="186"/>
      <c r="P1202" s="186"/>
      <c r="Q1202" s="186"/>
      <c r="R1202" s="186"/>
      <c r="S1202" s="186"/>
      <c r="T1202" s="186"/>
      <c r="U1202" s="186"/>
      <c r="V1202" s="186"/>
      <c r="W1202" s="186"/>
      <c r="X1202" s="186"/>
      <c r="Y1202" s="186"/>
      <c r="Z1202" s="186"/>
      <c r="AA1202" s="186"/>
      <c r="AB1202" s="186"/>
      <c r="AC1202" s="186"/>
      <c r="AD1202" s="186"/>
      <c r="AE1202" s="186"/>
      <c r="AF1202" s="186"/>
      <c r="AG1202" s="186"/>
      <c r="AH1202" s="186"/>
      <c r="AI1202" s="186"/>
      <c r="AJ1202" s="186"/>
      <c r="AK1202" s="186"/>
      <c r="AL1202" s="186"/>
      <c r="AM1202" s="186"/>
      <c r="AN1202" s="186"/>
      <c r="AO1202" s="186"/>
      <c r="AP1202" s="186"/>
      <c r="AQ1202" s="186"/>
      <c r="AR1202" s="186"/>
      <c r="AS1202" s="186"/>
      <c r="AT1202" s="186"/>
      <c r="AU1202" s="183">
        <f t="shared" si="26"/>
        <v>0</v>
      </c>
    </row>
    <row r="1203" spans="1:47" ht="17">
      <c r="A1203" s="257"/>
      <c r="B1203" s="249"/>
      <c r="C1203" s="252"/>
      <c r="D1203" s="252"/>
      <c r="E1203" s="252"/>
      <c r="F1203" s="181" t="s">
        <v>124</v>
      </c>
      <c r="G1203" s="187"/>
      <c r="H1203" s="187"/>
      <c r="I1203" s="187"/>
      <c r="J1203" s="187"/>
      <c r="K1203" s="187"/>
      <c r="L1203" s="187"/>
      <c r="M1203" s="187"/>
      <c r="N1203" s="187"/>
      <c r="O1203" s="187"/>
      <c r="P1203" s="187"/>
      <c r="Q1203" s="187"/>
      <c r="R1203" s="187"/>
      <c r="S1203" s="187"/>
      <c r="T1203" s="187"/>
      <c r="U1203" s="187"/>
      <c r="V1203" s="187"/>
      <c r="W1203" s="187"/>
      <c r="X1203" s="187"/>
      <c r="Y1203" s="187"/>
      <c r="Z1203" s="187"/>
      <c r="AA1203" s="187"/>
      <c r="AB1203" s="187"/>
      <c r="AC1203" s="187"/>
      <c r="AD1203" s="187"/>
      <c r="AE1203" s="187"/>
      <c r="AF1203" s="187"/>
      <c r="AG1203" s="187"/>
      <c r="AH1203" s="187"/>
      <c r="AI1203" s="187"/>
      <c r="AJ1203" s="187"/>
      <c r="AK1203" s="187"/>
      <c r="AL1203" s="187"/>
      <c r="AM1203" s="187"/>
      <c r="AN1203" s="187"/>
      <c r="AO1203" s="187"/>
      <c r="AP1203" s="187"/>
      <c r="AQ1203" s="187"/>
      <c r="AR1203" s="187"/>
      <c r="AS1203" s="187"/>
      <c r="AT1203" s="187"/>
      <c r="AU1203" s="183">
        <f t="shared" si="26"/>
        <v>0</v>
      </c>
    </row>
    <row r="1205" spans="1:47" ht="19">
      <c r="A1205" s="261" t="s">
        <v>132</v>
      </c>
      <c r="B1205" s="263" t="s">
        <v>120</v>
      </c>
      <c r="C1205" s="264" t="s">
        <v>27</v>
      </c>
      <c r="D1205" s="264" t="s">
        <v>28</v>
      </c>
      <c r="E1205" s="264" t="s">
        <v>29</v>
      </c>
      <c r="F1205" s="253" t="s">
        <v>26</v>
      </c>
      <c r="G1205" s="254" t="s">
        <v>2</v>
      </c>
      <c r="H1205" s="255"/>
      <c r="I1205" s="255"/>
      <c r="J1205" s="255"/>
      <c r="K1205" s="255"/>
      <c r="L1205" s="255"/>
      <c r="M1205" s="255"/>
      <c r="N1205" s="255"/>
      <c r="O1205" s="255"/>
      <c r="P1205" s="255"/>
      <c r="Q1205" s="255"/>
      <c r="R1205" s="255"/>
      <c r="S1205" s="255"/>
      <c r="T1205" s="255"/>
      <c r="U1205" s="255"/>
      <c r="V1205" s="255"/>
      <c r="W1205" s="255"/>
      <c r="X1205" s="255"/>
      <c r="Y1205" s="255"/>
      <c r="Z1205" s="255"/>
      <c r="AA1205" s="255"/>
      <c r="AB1205" s="255"/>
      <c r="AC1205" s="255"/>
      <c r="AD1205" s="255"/>
      <c r="AE1205" s="255"/>
      <c r="AF1205" s="255"/>
      <c r="AG1205" s="255"/>
      <c r="AH1205" s="255"/>
      <c r="AI1205" s="255"/>
      <c r="AJ1205" s="255"/>
      <c r="AK1205" s="255"/>
      <c r="AL1205" s="255"/>
      <c r="AM1205" s="255"/>
      <c r="AN1205" s="255"/>
      <c r="AO1205" s="255"/>
      <c r="AP1205" s="255"/>
      <c r="AQ1205" s="255"/>
      <c r="AR1205" s="255"/>
      <c r="AS1205" s="255"/>
      <c r="AT1205" s="255"/>
      <c r="AU1205" s="256" t="s">
        <v>0</v>
      </c>
    </row>
    <row r="1206" spans="1:47" ht="18">
      <c r="A1206" s="262"/>
      <c r="B1206" s="263"/>
      <c r="C1206" s="265"/>
      <c r="D1206" s="265"/>
      <c r="E1206" s="265"/>
      <c r="F1206" s="253"/>
      <c r="G1206" s="180" t="str">
        <f>'Initiative Basics'!C3</f>
        <v>A</v>
      </c>
      <c r="H1206" s="180" t="str">
        <f>'Initiative Basics'!C4</f>
        <v>B</v>
      </c>
      <c r="I1206" s="180" t="str">
        <f>'Initiative Basics'!C5</f>
        <v>C</v>
      </c>
      <c r="J1206" s="180" t="str">
        <f>'Initiative Basics'!C6</f>
        <v>D</v>
      </c>
      <c r="K1206" s="180" t="str">
        <f>'Initiative Basics'!C7</f>
        <v>E</v>
      </c>
      <c r="L1206" s="180" t="str">
        <f>'Initiative Basics'!C8</f>
        <v>F</v>
      </c>
      <c r="M1206" s="180" t="str">
        <f>'Initiative Basics'!C9</f>
        <v>G</v>
      </c>
      <c r="N1206" s="180" t="str">
        <f>'Initiative Basics'!C10</f>
        <v>H</v>
      </c>
      <c r="O1206" s="180" t="str">
        <f>'Initiative Basics'!C11</f>
        <v>I</v>
      </c>
      <c r="P1206" s="180" t="str">
        <f>'Initiative Basics'!C12</f>
        <v>J</v>
      </c>
      <c r="Q1206" s="180" t="str">
        <f>'Initiative Basics'!C13</f>
        <v>K</v>
      </c>
      <c r="R1206" s="180" t="str">
        <f>'Initiative Basics'!C14</f>
        <v>L</v>
      </c>
      <c r="S1206" s="180" t="str">
        <f>'Initiative Basics'!C15</f>
        <v>M</v>
      </c>
      <c r="T1206" s="180" t="str">
        <f>'Initiative Basics'!C16</f>
        <v>N</v>
      </c>
      <c r="U1206" s="180" t="str">
        <f>'Initiative Basics'!C17</f>
        <v>O</v>
      </c>
      <c r="V1206" s="180" t="str">
        <f>'Initiative Basics'!C18</f>
        <v>P</v>
      </c>
      <c r="W1206" s="180" t="str">
        <f>'Initiative Basics'!C19</f>
        <v>Q</v>
      </c>
      <c r="X1206" s="180" t="str">
        <f>'Initiative Basics'!C20</f>
        <v>R</v>
      </c>
      <c r="Y1206" s="180" t="str">
        <f>'Initiative Basics'!C21</f>
        <v>S</v>
      </c>
      <c r="Z1206" s="180" t="str">
        <f>'Initiative Basics'!C22</f>
        <v>T</v>
      </c>
      <c r="AA1206" s="180" t="str">
        <f>'Initiative Basics'!C23</f>
        <v>U</v>
      </c>
      <c r="AB1206" s="180" t="str">
        <f>'Initiative Basics'!C24</f>
        <v>V</v>
      </c>
      <c r="AC1206" s="180" t="str">
        <f>'Initiative Basics'!C25</f>
        <v>W</v>
      </c>
      <c r="AD1206" s="180" t="str">
        <f>'Initiative Basics'!C26</f>
        <v>X</v>
      </c>
      <c r="AE1206" s="180" t="str">
        <f>'Initiative Basics'!C27</f>
        <v>Y</v>
      </c>
      <c r="AF1206" s="180" t="str">
        <f>'Initiative Basics'!C28</f>
        <v>Z</v>
      </c>
      <c r="AG1206" s="180">
        <f>'Initiative Basics'!C29</f>
        <v>0</v>
      </c>
      <c r="AH1206" s="180">
        <f>'Initiative Basics'!C30</f>
        <v>0</v>
      </c>
      <c r="AI1206" s="180">
        <f>'Initiative Basics'!C31</f>
        <v>0</v>
      </c>
      <c r="AJ1206" s="180">
        <f>'Initiative Basics'!C32</f>
        <v>0</v>
      </c>
      <c r="AK1206" s="180">
        <f>'Initiative Basics'!C33</f>
        <v>0</v>
      </c>
      <c r="AL1206" s="180">
        <f>'Initiative Basics'!C34</f>
        <v>0</v>
      </c>
      <c r="AM1206" s="180">
        <f>'Initiative Basics'!C35</f>
        <v>0</v>
      </c>
      <c r="AN1206" s="180">
        <f>'Initiative Basics'!C36</f>
        <v>0</v>
      </c>
      <c r="AO1206" s="180">
        <f>'Initiative Basics'!C37</f>
        <v>0</v>
      </c>
      <c r="AP1206" s="180">
        <f>'Initiative Basics'!C38</f>
        <v>0</v>
      </c>
      <c r="AQ1206" s="180">
        <f>'Initiative Basics'!C39</f>
        <v>0</v>
      </c>
      <c r="AR1206" s="180">
        <f>'Initiative Basics'!C40</f>
        <v>0</v>
      </c>
      <c r="AS1206" s="180">
        <f>'Initiative Basics'!C41</f>
        <v>0</v>
      </c>
      <c r="AT1206" s="180">
        <f>'Initiative Basics'!C42</f>
        <v>0</v>
      </c>
      <c r="AU1206" s="256"/>
    </row>
    <row r="1207" spans="1:47" ht="17">
      <c r="A1207" s="257">
        <f>'Initiative Basics'!A31</f>
        <v>0</v>
      </c>
      <c r="B1207" s="258" t="str">
        <f>'Operating Cost Categories'!A2</f>
        <v>Staff</v>
      </c>
      <c r="C1207" s="250">
        <f>'Operating Cost Summary'!B1178</f>
        <v>0</v>
      </c>
      <c r="D1207" s="250">
        <f>'Operating Cost Summary'!C1178</f>
        <v>0</v>
      </c>
      <c r="E1207" s="250">
        <f>'Operating Cost Summary'!D1178</f>
        <v>0</v>
      </c>
      <c r="F1207" s="181" t="s">
        <v>122</v>
      </c>
      <c r="G1207" s="182"/>
      <c r="H1207" s="182"/>
      <c r="I1207" s="182"/>
      <c r="J1207" s="182"/>
      <c r="K1207" s="182"/>
      <c r="L1207" s="182"/>
      <c r="M1207" s="182"/>
      <c r="N1207" s="182"/>
      <c r="O1207" s="182"/>
      <c r="P1207" s="182"/>
      <c r="Q1207" s="182"/>
      <c r="R1207" s="182"/>
      <c r="S1207" s="182"/>
      <c r="T1207" s="182"/>
      <c r="U1207" s="182"/>
      <c r="V1207" s="182"/>
      <c r="W1207" s="182"/>
      <c r="X1207" s="182"/>
      <c r="Y1207" s="182"/>
      <c r="Z1207" s="182"/>
      <c r="AA1207" s="182"/>
      <c r="AB1207" s="182"/>
      <c r="AC1207" s="182"/>
      <c r="AD1207" s="182"/>
      <c r="AE1207" s="182"/>
      <c r="AF1207" s="182"/>
      <c r="AG1207" s="182"/>
      <c r="AH1207" s="182"/>
      <c r="AI1207" s="182"/>
      <c r="AJ1207" s="182"/>
      <c r="AK1207" s="182"/>
      <c r="AL1207" s="182"/>
      <c r="AM1207" s="182"/>
      <c r="AN1207" s="182"/>
      <c r="AO1207" s="182"/>
      <c r="AP1207" s="182"/>
      <c r="AQ1207" s="182"/>
      <c r="AR1207" s="182"/>
      <c r="AS1207" s="182"/>
      <c r="AT1207" s="182"/>
      <c r="AU1207" s="183">
        <f>SUM(G1207:AT1207)</f>
        <v>0</v>
      </c>
    </row>
    <row r="1208" spans="1:47" ht="17">
      <c r="A1208" s="257"/>
      <c r="B1208" s="259"/>
      <c r="C1208" s="251"/>
      <c r="D1208" s="251"/>
      <c r="E1208" s="251"/>
      <c r="F1208" s="184" t="s">
        <v>123</v>
      </c>
      <c r="G1208" s="185"/>
      <c r="H1208" s="185"/>
      <c r="I1208" s="185"/>
      <c r="J1208" s="185"/>
      <c r="K1208" s="185"/>
      <c r="L1208" s="185"/>
      <c r="M1208" s="185"/>
      <c r="N1208" s="185"/>
      <c r="O1208" s="185"/>
      <c r="P1208" s="185"/>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3">
        <f t="shared" ref="AU1208:AU1245" si="27">SUM(G1208:AT1208)</f>
        <v>0</v>
      </c>
    </row>
    <row r="1209" spans="1:47" ht="17">
      <c r="A1209" s="257"/>
      <c r="B1209" s="260"/>
      <c r="C1209" s="252"/>
      <c r="D1209" s="252"/>
      <c r="E1209" s="252"/>
      <c r="F1209" s="181" t="s">
        <v>124</v>
      </c>
      <c r="G1209" s="182"/>
      <c r="H1209" s="182"/>
      <c r="I1209" s="182"/>
      <c r="J1209" s="182"/>
      <c r="K1209" s="182"/>
      <c r="L1209" s="182"/>
      <c r="M1209" s="182"/>
      <c r="N1209" s="182"/>
      <c r="O1209" s="182"/>
      <c r="P1209" s="182"/>
      <c r="Q1209" s="182"/>
      <c r="R1209" s="182"/>
      <c r="S1209" s="182"/>
      <c r="T1209" s="182"/>
      <c r="U1209" s="182"/>
      <c r="V1209" s="182"/>
      <c r="W1209" s="182"/>
      <c r="X1209" s="182"/>
      <c r="Y1209" s="182"/>
      <c r="Z1209" s="182"/>
      <c r="AA1209" s="182"/>
      <c r="AB1209" s="182"/>
      <c r="AC1209" s="182"/>
      <c r="AD1209" s="182"/>
      <c r="AE1209" s="182"/>
      <c r="AF1209" s="182"/>
      <c r="AG1209" s="182"/>
      <c r="AH1209" s="182"/>
      <c r="AI1209" s="182"/>
      <c r="AJ1209" s="182"/>
      <c r="AK1209" s="182"/>
      <c r="AL1209" s="182"/>
      <c r="AM1209" s="182"/>
      <c r="AN1209" s="182"/>
      <c r="AO1209" s="182"/>
      <c r="AP1209" s="182"/>
      <c r="AQ1209" s="182"/>
      <c r="AR1209" s="182"/>
      <c r="AS1209" s="182"/>
      <c r="AT1209" s="182"/>
      <c r="AU1209" s="183">
        <f t="shared" si="27"/>
        <v>0</v>
      </c>
    </row>
    <row r="1210" spans="1:47" ht="17">
      <c r="A1210" s="257"/>
      <c r="B1210" s="258" t="str">
        <f>'Operating Cost Categories'!A3</f>
        <v>Insurance</v>
      </c>
      <c r="C1210" s="250">
        <f>'Operating Cost Summary'!B1179</f>
        <v>0</v>
      </c>
      <c r="D1210" s="250">
        <f>'Operating Cost Summary'!C1179</f>
        <v>0</v>
      </c>
      <c r="E1210" s="250">
        <f>'Operating Cost Summary'!D1179</f>
        <v>0</v>
      </c>
      <c r="F1210" s="184" t="s">
        <v>122</v>
      </c>
      <c r="G1210" s="185"/>
      <c r="H1210" s="185"/>
      <c r="I1210" s="185"/>
      <c r="J1210" s="185"/>
      <c r="K1210" s="185"/>
      <c r="L1210" s="185"/>
      <c r="M1210" s="185"/>
      <c r="N1210" s="185"/>
      <c r="O1210" s="185"/>
      <c r="P1210" s="185"/>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3">
        <f t="shared" si="27"/>
        <v>0</v>
      </c>
    </row>
    <row r="1211" spans="1:47" ht="17">
      <c r="A1211" s="257"/>
      <c r="B1211" s="259"/>
      <c r="C1211" s="251"/>
      <c r="D1211" s="251"/>
      <c r="E1211" s="251"/>
      <c r="F1211" s="181" t="s">
        <v>123</v>
      </c>
      <c r="G1211" s="182"/>
      <c r="H1211" s="182"/>
      <c r="I1211" s="182"/>
      <c r="J1211" s="182"/>
      <c r="K1211" s="182"/>
      <c r="L1211" s="182"/>
      <c r="M1211" s="182"/>
      <c r="N1211" s="182"/>
      <c r="O1211" s="182"/>
      <c r="P1211" s="182"/>
      <c r="Q1211" s="182"/>
      <c r="R1211" s="182"/>
      <c r="S1211" s="182"/>
      <c r="T1211" s="182"/>
      <c r="U1211" s="182"/>
      <c r="V1211" s="182"/>
      <c r="W1211" s="182"/>
      <c r="X1211" s="182"/>
      <c r="Y1211" s="182"/>
      <c r="Z1211" s="182"/>
      <c r="AA1211" s="182"/>
      <c r="AB1211" s="182"/>
      <c r="AC1211" s="182"/>
      <c r="AD1211" s="182"/>
      <c r="AE1211" s="182"/>
      <c r="AF1211" s="182"/>
      <c r="AG1211" s="182"/>
      <c r="AH1211" s="182"/>
      <c r="AI1211" s="182"/>
      <c r="AJ1211" s="182"/>
      <c r="AK1211" s="182"/>
      <c r="AL1211" s="182"/>
      <c r="AM1211" s="182"/>
      <c r="AN1211" s="182"/>
      <c r="AO1211" s="182"/>
      <c r="AP1211" s="182"/>
      <c r="AQ1211" s="182"/>
      <c r="AR1211" s="182"/>
      <c r="AS1211" s="182"/>
      <c r="AT1211" s="182"/>
      <c r="AU1211" s="183">
        <f t="shared" si="27"/>
        <v>0</v>
      </c>
    </row>
    <row r="1212" spans="1:47" ht="17">
      <c r="A1212" s="257"/>
      <c r="B1212" s="260"/>
      <c r="C1212" s="252"/>
      <c r="D1212" s="252"/>
      <c r="E1212" s="252"/>
      <c r="F1212" s="184" t="s">
        <v>124</v>
      </c>
      <c r="G1212" s="185"/>
      <c r="H1212" s="185"/>
      <c r="I1212" s="185"/>
      <c r="J1212" s="185"/>
      <c r="K1212" s="185"/>
      <c r="L1212" s="185"/>
      <c r="M1212" s="185"/>
      <c r="N1212" s="185"/>
      <c r="O1212" s="185"/>
      <c r="P1212" s="185"/>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3">
        <f t="shared" si="27"/>
        <v>0</v>
      </c>
    </row>
    <row r="1213" spans="1:47" ht="17">
      <c r="A1213" s="257"/>
      <c r="B1213" s="249" t="str">
        <f>'Operating Cost Categories'!A4</f>
        <v>Rent</v>
      </c>
      <c r="C1213" s="250">
        <f>'Operating Cost Summary'!B1180</f>
        <v>0</v>
      </c>
      <c r="D1213" s="250">
        <f>'Operating Cost Summary'!C1180</f>
        <v>0</v>
      </c>
      <c r="E1213" s="250">
        <f>'Operating Cost Summary'!D1180</f>
        <v>0</v>
      </c>
      <c r="F1213" s="181" t="s">
        <v>122</v>
      </c>
      <c r="G1213" s="182"/>
      <c r="H1213" s="182"/>
      <c r="I1213" s="182"/>
      <c r="J1213" s="182"/>
      <c r="K1213" s="182"/>
      <c r="L1213" s="182"/>
      <c r="M1213" s="182"/>
      <c r="N1213" s="182"/>
      <c r="O1213" s="182"/>
      <c r="P1213" s="182"/>
      <c r="Q1213" s="182"/>
      <c r="R1213" s="182"/>
      <c r="S1213" s="182"/>
      <c r="T1213" s="182"/>
      <c r="U1213" s="182"/>
      <c r="V1213" s="182"/>
      <c r="W1213" s="182"/>
      <c r="X1213" s="182"/>
      <c r="Y1213" s="182"/>
      <c r="Z1213" s="182"/>
      <c r="AA1213" s="182"/>
      <c r="AB1213" s="182"/>
      <c r="AC1213" s="182"/>
      <c r="AD1213" s="182"/>
      <c r="AE1213" s="182"/>
      <c r="AF1213" s="182"/>
      <c r="AG1213" s="182"/>
      <c r="AH1213" s="182"/>
      <c r="AI1213" s="182"/>
      <c r="AJ1213" s="182"/>
      <c r="AK1213" s="182"/>
      <c r="AL1213" s="182"/>
      <c r="AM1213" s="182"/>
      <c r="AN1213" s="182"/>
      <c r="AO1213" s="182"/>
      <c r="AP1213" s="182"/>
      <c r="AQ1213" s="182"/>
      <c r="AR1213" s="182"/>
      <c r="AS1213" s="182"/>
      <c r="AT1213" s="182"/>
      <c r="AU1213" s="183">
        <f t="shared" si="27"/>
        <v>0</v>
      </c>
    </row>
    <row r="1214" spans="1:47" ht="17">
      <c r="A1214" s="257"/>
      <c r="B1214" s="249"/>
      <c r="C1214" s="251"/>
      <c r="D1214" s="251"/>
      <c r="E1214" s="251"/>
      <c r="F1214" s="184" t="s">
        <v>123</v>
      </c>
      <c r="G1214" s="185"/>
      <c r="H1214" s="185"/>
      <c r="I1214" s="185"/>
      <c r="J1214" s="185"/>
      <c r="K1214" s="185"/>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3">
        <f t="shared" si="27"/>
        <v>0</v>
      </c>
    </row>
    <row r="1215" spans="1:47" ht="17">
      <c r="A1215" s="257"/>
      <c r="B1215" s="249"/>
      <c r="C1215" s="252"/>
      <c r="D1215" s="252"/>
      <c r="E1215" s="252"/>
      <c r="F1215" s="181" t="s">
        <v>124</v>
      </c>
      <c r="G1215" s="182"/>
      <c r="H1215" s="182"/>
      <c r="I1215" s="182"/>
      <c r="J1215" s="182"/>
      <c r="K1215" s="182"/>
      <c r="L1215" s="182"/>
      <c r="M1215" s="182"/>
      <c r="N1215" s="182"/>
      <c r="O1215" s="182"/>
      <c r="P1215" s="182"/>
      <c r="Q1215" s="182"/>
      <c r="R1215" s="182"/>
      <c r="S1215" s="182"/>
      <c r="T1215" s="182"/>
      <c r="U1215" s="182"/>
      <c r="V1215" s="182"/>
      <c r="W1215" s="182"/>
      <c r="X1215" s="182"/>
      <c r="Y1215" s="182"/>
      <c r="Z1215" s="182"/>
      <c r="AA1215" s="182"/>
      <c r="AB1215" s="182"/>
      <c r="AC1215" s="182"/>
      <c r="AD1215" s="182"/>
      <c r="AE1215" s="182"/>
      <c r="AF1215" s="182"/>
      <c r="AG1215" s="182"/>
      <c r="AH1215" s="182"/>
      <c r="AI1215" s="182"/>
      <c r="AJ1215" s="182"/>
      <c r="AK1215" s="182"/>
      <c r="AL1215" s="182"/>
      <c r="AM1215" s="182"/>
      <c r="AN1215" s="182"/>
      <c r="AO1215" s="182"/>
      <c r="AP1215" s="182"/>
      <c r="AQ1215" s="182"/>
      <c r="AR1215" s="182"/>
      <c r="AS1215" s="182"/>
      <c r="AT1215" s="182"/>
      <c r="AU1215" s="183">
        <f t="shared" si="27"/>
        <v>0</v>
      </c>
    </row>
    <row r="1216" spans="1:47" ht="17">
      <c r="A1216" s="257"/>
      <c r="B1216" s="249" t="str">
        <f>'Operating Cost Categories'!A5</f>
        <v>Utilities</v>
      </c>
      <c r="C1216" s="250">
        <f>'Operating Cost Summary'!B1181</f>
        <v>0</v>
      </c>
      <c r="D1216" s="250">
        <f>'Operating Cost Summary'!C1181</f>
        <v>0</v>
      </c>
      <c r="E1216" s="250">
        <f>'Operating Cost Summary'!D1181</f>
        <v>0</v>
      </c>
      <c r="F1216" s="184" t="s">
        <v>122</v>
      </c>
      <c r="G1216" s="185"/>
      <c r="H1216" s="185"/>
      <c r="I1216" s="185"/>
      <c r="J1216" s="185"/>
      <c r="K1216" s="185"/>
      <c r="L1216" s="185"/>
      <c r="M1216" s="185"/>
      <c r="N1216" s="185"/>
      <c r="O1216" s="185"/>
      <c r="P1216" s="185"/>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3">
        <f t="shared" si="27"/>
        <v>0</v>
      </c>
    </row>
    <row r="1217" spans="1:47" ht="17">
      <c r="A1217" s="257"/>
      <c r="B1217" s="249"/>
      <c r="C1217" s="251"/>
      <c r="D1217" s="251"/>
      <c r="E1217" s="251"/>
      <c r="F1217" s="181" t="s">
        <v>123</v>
      </c>
      <c r="G1217" s="182"/>
      <c r="H1217" s="182"/>
      <c r="I1217" s="182"/>
      <c r="J1217" s="182"/>
      <c r="K1217" s="182"/>
      <c r="L1217" s="182"/>
      <c r="M1217" s="182"/>
      <c r="N1217" s="182"/>
      <c r="O1217" s="182"/>
      <c r="P1217" s="182"/>
      <c r="Q1217" s="182"/>
      <c r="R1217" s="182"/>
      <c r="S1217" s="182"/>
      <c r="T1217" s="182"/>
      <c r="U1217" s="182"/>
      <c r="V1217" s="182"/>
      <c r="W1217" s="182"/>
      <c r="X1217" s="182"/>
      <c r="Y1217" s="182"/>
      <c r="Z1217" s="182"/>
      <c r="AA1217" s="182"/>
      <c r="AB1217" s="182"/>
      <c r="AC1217" s="182"/>
      <c r="AD1217" s="182"/>
      <c r="AE1217" s="182"/>
      <c r="AF1217" s="182"/>
      <c r="AG1217" s="182"/>
      <c r="AH1217" s="182"/>
      <c r="AI1217" s="182"/>
      <c r="AJ1217" s="182"/>
      <c r="AK1217" s="182"/>
      <c r="AL1217" s="182"/>
      <c r="AM1217" s="182"/>
      <c r="AN1217" s="182"/>
      <c r="AO1217" s="182"/>
      <c r="AP1217" s="182"/>
      <c r="AQ1217" s="182"/>
      <c r="AR1217" s="182"/>
      <c r="AS1217" s="182"/>
      <c r="AT1217" s="182"/>
      <c r="AU1217" s="183">
        <f t="shared" si="27"/>
        <v>0</v>
      </c>
    </row>
    <row r="1218" spans="1:47" ht="17">
      <c r="A1218" s="257"/>
      <c r="B1218" s="249"/>
      <c r="C1218" s="252"/>
      <c r="D1218" s="252"/>
      <c r="E1218" s="252"/>
      <c r="F1218" s="184" t="s">
        <v>124</v>
      </c>
      <c r="G1218" s="185"/>
      <c r="H1218" s="185"/>
      <c r="I1218" s="185"/>
      <c r="J1218" s="185"/>
      <c r="K1218" s="185"/>
      <c r="L1218" s="185"/>
      <c r="M1218" s="185"/>
      <c r="N1218" s="185"/>
      <c r="O1218" s="185"/>
      <c r="P1218" s="185"/>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3">
        <f t="shared" si="27"/>
        <v>0</v>
      </c>
    </row>
    <row r="1219" spans="1:47" ht="17">
      <c r="A1219" s="257"/>
      <c r="B1219" s="249" t="str">
        <f>'Operating Cost Categories'!A6</f>
        <v>Internet/Phones</v>
      </c>
      <c r="C1219" s="250">
        <f>'Operating Cost Summary'!B1182</f>
        <v>0</v>
      </c>
      <c r="D1219" s="250">
        <f>'Operating Cost Summary'!C1182</f>
        <v>0</v>
      </c>
      <c r="E1219" s="250">
        <f>'Operating Cost Summary'!D1182</f>
        <v>0</v>
      </c>
      <c r="F1219" s="181" t="s">
        <v>122</v>
      </c>
      <c r="G1219" s="182"/>
      <c r="H1219" s="182"/>
      <c r="I1219" s="182"/>
      <c r="J1219" s="182"/>
      <c r="K1219" s="182"/>
      <c r="L1219" s="182"/>
      <c r="M1219" s="182"/>
      <c r="N1219" s="182"/>
      <c r="O1219" s="182"/>
      <c r="P1219" s="182"/>
      <c r="Q1219" s="182"/>
      <c r="R1219" s="182"/>
      <c r="S1219" s="182"/>
      <c r="T1219" s="182"/>
      <c r="U1219" s="182"/>
      <c r="V1219" s="182"/>
      <c r="W1219" s="182"/>
      <c r="X1219" s="182"/>
      <c r="Y1219" s="182"/>
      <c r="Z1219" s="182"/>
      <c r="AA1219" s="182"/>
      <c r="AB1219" s="182"/>
      <c r="AC1219" s="182"/>
      <c r="AD1219" s="182"/>
      <c r="AE1219" s="182"/>
      <c r="AF1219" s="182"/>
      <c r="AG1219" s="182"/>
      <c r="AH1219" s="182"/>
      <c r="AI1219" s="182"/>
      <c r="AJ1219" s="182"/>
      <c r="AK1219" s="182"/>
      <c r="AL1219" s="182"/>
      <c r="AM1219" s="182"/>
      <c r="AN1219" s="182"/>
      <c r="AO1219" s="182"/>
      <c r="AP1219" s="182"/>
      <c r="AQ1219" s="182"/>
      <c r="AR1219" s="182"/>
      <c r="AS1219" s="182"/>
      <c r="AT1219" s="182"/>
      <c r="AU1219" s="183">
        <f t="shared" si="27"/>
        <v>0</v>
      </c>
    </row>
    <row r="1220" spans="1:47" ht="17">
      <c r="A1220" s="257"/>
      <c r="B1220" s="249"/>
      <c r="C1220" s="251"/>
      <c r="D1220" s="251"/>
      <c r="E1220" s="251"/>
      <c r="F1220" s="184" t="s">
        <v>123</v>
      </c>
      <c r="G1220" s="185"/>
      <c r="H1220" s="185"/>
      <c r="I1220" s="185"/>
      <c r="J1220" s="185"/>
      <c r="K1220" s="185"/>
      <c r="L1220" s="185"/>
      <c r="M1220" s="185"/>
      <c r="N1220" s="185"/>
      <c r="O1220" s="185"/>
      <c r="P1220" s="185"/>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3">
        <f t="shared" si="27"/>
        <v>0</v>
      </c>
    </row>
    <row r="1221" spans="1:47" ht="17">
      <c r="A1221" s="257"/>
      <c r="B1221" s="249"/>
      <c r="C1221" s="252"/>
      <c r="D1221" s="252"/>
      <c r="E1221" s="252"/>
      <c r="F1221" s="181" t="s">
        <v>124</v>
      </c>
      <c r="G1221" s="182"/>
      <c r="H1221" s="182"/>
      <c r="I1221" s="182"/>
      <c r="J1221" s="182"/>
      <c r="K1221" s="182"/>
      <c r="L1221" s="182"/>
      <c r="M1221" s="182"/>
      <c r="N1221" s="182"/>
      <c r="O1221" s="182"/>
      <c r="P1221" s="182"/>
      <c r="Q1221" s="182"/>
      <c r="R1221" s="182"/>
      <c r="S1221" s="182"/>
      <c r="T1221" s="182"/>
      <c r="U1221" s="182"/>
      <c r="V1221" s="182"/>
      <c r="W1221" s="182"/>
      <c r="X1221" s="182"/>
      <c r="Y1221" s="182"/>
      <c r="Z1221" s="182"/>
      <c r="AA1221" s="182"/>
      <c r="AB1221" s="182"/>
      <c r="AC1221" s="182"/>
      <c r="AD1221" s="182"/>
      <c r="AE1221" s="182"/>
      <c r="AF1221" s="182"/>
      <c r="AG1221" s="182"/>
      <c r="AH1221" s="182"/>
      <c r="AI1221" s="182"/>
      <c r="AJ1221" s="182"/>
      <c r="AK1221" s="182"/>
      <c r="AL1221" s="182"/>
      <c r="AM1221" s="182"/>
      <c r="AN1221" s="182"/>
      <c r="AO1221" s="182"/>
      <c r="AP1221" s="182"/>
      <c r="AQ1221" s="182"/>
      <c r="AR1221" s="182"/>
      <c r="AS1221" s="182"/>
      <c r="AT1221" s="182"/>
      <c r="AU1221" s="183">
        <f t="shared" si="27"/>
        <v>0</v>
      </c>
    </row>
    <row r="1222" spans="1:47" ht="17">
      <c r="A1222" s="257"/>
      <c r="B1222" s="249" t="str">
        <f>'Operating Cost Categories'!A7</f>
        <v>Office Supplies</v>
      </c>
      <c r="C1222" s="250">
        <f>'Operating Cost Summary'!B1183</f>
        <v>0</v>
      </c>
      <c r="D1222" s="250">
        <f>'Operating Cost Summary'!C1183</f>
        <v>0</v>
      </c>
      <c r="E1222" s="250">
        <f>'Operating Cost Summary'!D1183</f>
        <v>0</v>
      </c>
      <c r="F1222" s="184" t="s">
        <v>122</v>
      </c>
      <c r="G1222" s="185"/>
      <c r="H1222" s="185"/>
      <c r="I1222" s="185"/>
      <c r="J1222" s="185"/>
      <c r="K1222" s="185"/>
      <c r="L1222" s="185"/>
      <c r="M1222" s="185"/>
      <c r="N1222" s="185"/>
      <c r="O1222" s="185"/>
      <c r="P1222" s="185"/>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3">
        <f t="shared" si="27"/>
        <v>0</v>
      </c>
    </row>
    <row r="1223" spans="1:47" ht="17">
      <c r="A1223" s="257"/>
      <c r="B1223" s="249"/>
      <c r="C1223" s="251"/>
      <c r="D1223" s="251"/>
      <c r="E1223" s="251"/>
      <c r="F1223" s="181" t="s">
        <v>123</v>
      </c>
      <c r="G1223" s="182"/>
      <c r="H1223" s="182"/>
      <c r="I1223" s="182"/>
      <c r="J1223" s="182"/>
      <c r="K1223" s="182"/>
      <c r="L1223" s="182"/>
      <c r="M1223" s="182"/>
      <c r="N1223" s="182"/>
      <c r="O1223" s="182"/>
      <c r="P1223" s="182"/>
      <c r="Q1223" s="182"/>
      <c r="R1223" s="182"/>
      <c r="S1223" s="182"/>
      <c r="T1223" s="182"/>
      <c r="U1223" s="182"/>
      <c r="V1223" s="182"/>
      <c r="W1223" s="182"/>
      <c r="X1223" s="182"/>
      <c r="Y1223" s="182"/>
      <c r="Z1223" s="182"/>
      <c r="AA1223" s="182"/>
      <c r="AB1223" s="182"/>
      <c r="AC1223" s="182"/>
      <c r="AD1223" s="182"/>
      <c r="AE1223" s="182"/>
      <c r="AF1223" s="182"/>
      <c r="AG1223" s="182"/>
      <c r="AH1223" s="182"/>
      <c r="AI1223" s="182"/>
      <c r="AJ1223" s="182"/>
      <c r="AK1223" s="182"/>
      <c r="AL1223" s="182"/>
      <c r="AM1223" s="182"/>
      <c r="AN1223" s="182"/>
      <c r="AO1223" s="182"/>
      <c r="AP1223" s="182"/>
      <c r="AQ1223" s="182"/>
      <c r="AR1223" s="182"/>
      <c r="AS1223" s="182"/>
      <c r="AT1223" s="182"/>
      <c r="AU1223" s="183">
        <f t="shared" si="27"/>
        <v>0</v>
      </c>
    </row>
    <row r="1224" spans="1:47" ht="17">
      <c r="A1224" s="257"/>
      <c r="B1224" s="249"/>
      <c r="C1224" s="252"/>
      <c r="D1224" s="252"/>
      <c r="E1224" s="252"/>
      <c r="F1224" s="184" t="s">
        <v>124</v>
      </c>
      <c r="G1224" s="185"/>
      <c r="H1224" s="185"/>
      <c r="I1224" s="185"/>
      <c r="J1224" s="185"/>
      <c r="K1224" s="185"/>
      <c r="L1224" s="185"/>
      <c r="M1224" s="185"/>
      <c r="N1224" s="185"/>
      <c r="O1224" s="185"/>
      <c r="P1224" s="185"/>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3">
        <f t="shared" si="27"/>
        <v>0</v>
      </c>
    </row>
    <row r="1225" spans="1:47" ht="17">
      <c r="A1225" s="257"/>
      <c r="B1225" s="249" t="str">
        <f>'Operating Cost Categories'!A8</f>
        <v>Transportation</v>
      </c>
      <c r="C1225" s="250">
        <f>'Operating Cost Summary'!B1184</f>
        <v>0</v>
      </c>
      <c r="D1225" s="250">
        <f>'Operating Cost Summary'!C1184</f>
        <v>0</v>
      </c>
      <c r="E1225" s="250">
        <f>'Operating Cost Summary'!D1184</f>
        <v>0</v>
      </c>
      <c r="F1225" s="181" t="s">
        <v>122</v>
      </c>
      <c r="G1225" s="182"/>
      <c r="H1225" s="182"/>
      <c r="I1225" s="182"/>
      <c r="J1225" s="182"/>
      <c r="K1225" s="182"/>
      <c r="L1225" s="182"/>
      <c r="M1225" s="182"/>
      <c r="N1225" s="182"/>
      <c r="O1225" s="182"/>
      <c r="P1225" s="182"/>
      <c r="Q1225" s="182"/>
      <c r="R1225" s="182"/>
      <c r="S1225" s="182"/>
      <c r="T1225" s="182"/>
      <c r="U1225" s="182"/>
      <c r="V1225" s="182"/>
      <c r="W1225" s="182"/>
      <c r="X1225" s="182"/>
      <c r="Y1225" s="182"/>
      <c r="Z1225" s="182"/>
      <c r="AA1225" s="182"/>
      <c r="AB1225" s="182"/>
      <c r="AC1225" s="182"/>
      <c r="AD1225" s="182"/>
      <c r="AE1225" s="182"/>
      <c r="AF1225" s="182"/>
      <c r="AG1225" s="182"/>
      <c r="AH1225" s="182"/>
      <c r="AI1225" s="182"/>
      <c r="AJ1225" s="182"/>
      <c r="AK1225" s="182"/>
      <c r="AL1225" s="182"/>
      <c r="AM1225" s="182"/>
      <c r="AN1225" s="182"/>
      <c r="AO1225" s="182"/>
      <c r="AP1225" s="182"/>
      <c r="AQ1225" s="182"/>
      <c r="AR1225" s="182"/>
      <c r="AS1225" s="182"/>
      <c r="AT1225" s="182"/>
      <c r="AU1225" s="183">
        <f t="shared" si="27"/>
        <v>0</v>
      </c>
    </row>
    <row r="1226" spans="1:47" ht="17">
      <c r="A1226" s="257"/>
      <c r="B1226" s="249"/>
      <c r="C1226" s="251"/>
      <c r="D1226" s="251"/>
      <c r="E1226" s="251"/>
      <c r="F1226" s="184" t="s">
        <v>123</v>
      </c>
      <c r="G1226" s="185"/>
      <c r="H1226" s="185"/>
      <c r="I1226" s="185"/>
      <c r="J1226" s="185"/>
      <c r="K1226" s="185"/>
      <c r="L1226" s="185"/>
      <c r="M1226" s="185"/>
      <c r="N1226" s="185"/>
      <c r="O1226" s="185"/>
      <c r="P1226" s="185"/>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3">
        <f t="shared" si="27"/>
        <v>0</v>
      </c>
    </row>
    <row r="1227" spans="1:47" ht="17">
      <c r="A1227" s="257"/>
      <c r="B1227" s="249"/>
      <c r="C1227" s="252"/>
      <c r="D1227" s="252"/>
      <c r="E1227" s="252"/>
      <c r="F1227" s="181" t="s">
        <v>124</v>
      </c>
      <c r="G1227" s="182"/>
      <c r="H1227" s="182"/>
      <c r="I1227" s="182"/>
      <c r="J1227" s="182"/>
      <c r="K1227" s="182"/>
      <c r="L1227" s="182"/>
      <c r="M1227" s="182"/>
      <c r="N1227" s="182"/>
      <c r="O1227" s="182"/>
      <c r="P1227" s="182"/>
      <c r="Q1227" s="182"/>
      <c r="R1227" s="182"/>
      <c r="S1227" s="182"/>
      <c r="T1227" s="182"/>
      <c r="U1227" s="182"/>
      <c r="V1227" s="182"/>
      <c r="W1227" s="182"/>
      <c r="X1227" s="182"/>
      <c r="Y1227" s="182"/>
      <c r="Z1227" s="182"/>
      <c r="AA1227" s="182"/>
      <c r="AB1227" s="182"/>
      <c r="AC1227" s="182"/>
      <c r="AD1227" s="182"/>
      <c r="AE1227" s="182"/>
      <c r="AF1227" s="182"/>
      <c r="AG1227" s="182"/>
      <c r="AH1227" s="182"/>
      <c r="AI1227" s="182"/>
      <c r="AJ1227" s="182"/>
      <c r="AK1227" s="182"/>
      <c r="AL1227" s="182"/>
      <c r="AM1227" s="182"/>
      <c r="AN1227" s="182"/>
      <c r="AO1227" s="182"/>
      <c r="AP1227" s="182"/>
      <c r="AQ1227" s="182"/>
      <c r="AR1227" s="182"/>
      <c r="AS1227" s="182"/>
      <c r="AT1227" s="182"/>
      <c r="AU1227" s="183">
        <f t="shared" si="27"/>
        <v>0</v>
      </c>
    </row>
    <row r="1228" spans="1:47" ht="17">
      <c r="A1228" s="257"/>
      <c r="B1228" s="249" t="str">
        <f>'Operating Cost Categories'!A9</f>
        <v>Consultants/Contracts</v>
      </c>
      <c r="C1228" s="250">
        <f>'Operating Cost Summary'!B1185</f>
        <v>0</v>
      </c>
      <c r="D1228" s="250">
        <f>'Operating Cost Summary'!C1185</f>
        <v>0</v>
      </c>
      <c r="E1228" s="250">
        <f>'Operating Cost Summary'!D1185</f>
        <v>0</v>
      </c>
      <c r="F1228" s="184" t="s">
        <v>122</v>
      </c>
      <c r="G1228" s="185"/>
      <c r="H1228" s="185"/>
      <c r="I1228" s="185"/>
      <c r="J1228" s="185"/>
      <c r="K1228" s="185"/>
      <c r="L1228" s="185"/>
      <c r="M1228" s="185"/>
      <c r="N1228" s="185"/>
      <c r="O1228" s="185"/>
      <c r="P1228" s="185"/>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3">
        <f t="shared" si="27"/>
        <v>0</v>
      </c>
    </row>
    <row r="1229" spans="1:47" ht="17">
      <c r="A1229" s="257"/>
      <c r="B1229" s="249"/>
      <c r="C1229" s="251"/>
      <c r="D1229" s="251"/>
      <c r="E1229" s="251"/>
      <c r="F1229" s="181" t="s">
        <v>123</v>
      </c>
      <c r="G1229" s="182"/>
      <c r="H1229" s="182"/>
      <c r="I1229" s="182"/>
      <c r="J1229" s="182"/>
      <c r="K1229" s="182"/>
      <c r="L1229" s="182"/>
      <c r="M1229" s="182"/>
      <c r="N1229" s="182"/>
      <c r="O1229" s="182"/>
      <c r="P1229" s="182"/>
      <c r="Q1229" s="182"/>
      <c r="R1229" s="182"/>
      <c r="S1229" s="182"/>
      <c r="T1229" s="182"/>
      <c r="U1229" s="182"/>
      <c r="V1229" s="182"/>
      <c r="W1229" s="182"/>
      <c r="X1229" s="182"/>
      <c r="Y1229" s="182"/>
      <c r="Z1229" s="182"/>
      <c r="AA1229" s="182"/>
      <c r="AB1229" s="182"/>
      <c r="AC1229" s="182"/>
      <c r="AD1229" s="182"/>
      <c r="AE1229" s="182"/>
      <c r="AF1229" s="182"/>
      <c r="AG1229" s="182"/>
      <c r="AH1229" s="182"/>
      <c r="AI1229" s="182"/>
      <c r="AJ1229" s="182"/>
      <c r="AK1229" s="182"/>
      <c r="AL1229" s="182"/>
      <c r="AM1229" s="182"/>
      <c r="AN1229" s="182"/>
      <c r="AO1229" s="182"/>
      <c r="AP1229" s="182"/>
      <c r="AQ1229" s="182"/>
      <c r="AR1229" s="182"/>
      <c r="AS1229" s="182"/>
      <c r="AT1229" s="182"/>
      <c r="AU1229" s="183">
        <f t="shared" si="27"/>
        <v>0</v>
      </c>
    </row>
    <row r="1230" spans="1:47" ht="17">
      <c r="A1230" s="257"/>
      <c r="B1230" s="249"/>
      <c r="C1230" s="252"/>
      <c r="D1230" s="252"/>
      <c r="E1230" s="252"/>
      <c r="F1230" s="184" t="s">
        <v>124</v>
      </c>
      <c r="G1230" s="185"/>
      <c r="H1230" s="185"/>
      <c r="I1230" s="185"/>
      <c r="J1230" s="185"/>
      <c r="K1230" s="185"/>
      <c r="L1230" s="185"/>
      <c r="M1230" s="185"/>
      <c r="N1230" s="185"/>
      <c r="O1230" s="185"/>
      <c r="P1230" s="185"/>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3">
        <f t="shared" si="27"/>
        <v>0</v>
      </c>
    </row>
    <row r="1231" spans="1:47" ht="17">
      <c r="A1231" s="257"/>
      <c r="B1231" s="249" t="str">
        <f>'Operating Cost Categories'!A10</f>
        <v>A</v>
      </c>
      <c r="C1231" s="250">
        <f>'Operating Cost Summary'!B1186</f>
        <v>0</v>
      </c>
      <c r="D1231" s="250">
        <f>'Operating Cost Summary'!C1186</f>
        <v>0</v>
      </c>
      <c r="E1231" s="250">
        <f>'Operating Cost Summary'!D1186</f>
        <v>0</v>
      </c>
      <c r="F1231" s="181" t="s">
        <v>122</v>
      </c>
      <c r="G1231" s="182"/>
      <c r="H1231" s="182"/>
      <c r="I1231" s="182"/>
      <c r="J1231" s="182"/>
      <c r="K1231" s="182"/>
      <c r="L1231" s="182"/>
      <c r="M1231" s="182"/>
      <c r="N1231" s="182"/>
      <c r="O1231" s="182"/>
      <c r="P1231" s="182"/>
      <c r="Q1231" s="182"/>
      <c r="R1231" s="182"/>
      <c r="S1231" s="182"/>
      <c r="T1231" s="182"/>
      <c r="U1231" s="182"/>
      <c r="V1231" s="182"/>
      <c r="W1231" s="182"/>
      <c r="X1231" s="182"/>
      <c r="Y1231" s="182"/>
      <c r="Z1231" s="182"/>
      <c r="AA1231" s="182"/>
      <c r="AB1231" s="182"/>
      <c r="AC1231" s="182"/>
      <c r="AD1231" s="182"/>
      <c r="AE1231" s="182"/>
      <c r="AF1231" s="182"/>
      <c r="AG1231" s="182"/>
      <c r="AH1231" s="182"/>
      <c r="AI1231" s="182"/>
      <c r="AJ1231" s="182"/>
      <c r="AK1231" s="182"/>
      <c r="AL1231" s="182"/>
      <c r="AM1231" s="182"/>
      <c r="AN1231" s="182"/>
      <c r="AO1231" s="182"/>
      <c r="AP1231" s="182"/>
      <c r="AQ1231" s="182"/>
      <c r="AR1231" s="182"/>
      <c r="AS1231" s="182"/>
      <c r="AT1231" s="182"/>
      <c r="AU1231" s="183">
        <f t="shared" si="27"/>
        <v>0</v>
      </c>
    </row>
    <row r="1232" spans="1:47" ht="17">
      <c r="A1232" s="257"/>
      <c r="B1232" s="249"/>
      <c r="C1232" s="251"/>
      <c r="D1232" s="251"/>
      <c r="E1232" s="251"/>
      <c r="F1232" s="184" t="s">
        <v>123</v>
      </c>
      <c r="G1232" s="185"/>
      <c r="H1232" s="185"/>
      <c r="I1232" s="185"/>
      <c r="J1232" s="185"/>
      <c r="K1232" s="185"/>
      <c r="L1232" s="185"/>
      <c r="M1232" s="185"/>
      <c r="N1232" s="185"/>
      <c r="O1232" s="185"/>
      <c r="P1232" s="185"/>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3">
        <f t="shared" si="27"/>
        <v>0</v>
      </c>
    </row>
    <row r="1233" spans="1:47" ht="17">
      <c r="A1233" s="257"/>
      <c r="B1233" s="249"/>
      <c r="C1233" s="252"/>
      <c r="D1233" s="252"/>
      <c r="E1233" s="252"/>
      <c r="F1233" s="181" t="s">
        <v>124</v>
      </c>
      <c r="G1233" s="182"/>
      <c r="H1233" s="182"/>
      <c r="I1233" s="182"/>
      <c r="J1233" s="182"/>
      <c r="K1233" s="182"/>
      <c r="L1233" s="182"/>
      <c r="M1233" s="182"/>
      <c r="N1233" s="182"/>
      <c r="O1233" s="182"/>
      <c r="P1233" s="182"/>
      <c r="Q1233" s="182"/>
      <c r="R1233" s="182"/>
      <c r="S1233" s="182"/>
      <c r="T1233" s="182"/>
      <c r="U1233" s="182"/>
      <c r="V1233" s="182"/>
      <c r="W1233" s="182"/>
      <c r="X1233" s="182"/>
      <c r="Y1233" s="182"/>
      <c r="Z1233" s="182"/>
      <c r="AA1233" s="182"/>
      <c r="AB1233" s="182"/>
      <c r="AC1233" s="182"/>
      <c r="AD1233" s="182"/>
      <c r="AE1233" s="182"/>
      <c r="AF1233" s="182"/>
      <c r="AG1233" s="182"/>
      <c r="AH1233" s="182"/>
      <c r="AI1233" s="182"/>
      <c r="AJ1233" s="182"/>
      <c r="AK1233" s="182"/>
      <c r="AL1233" s="182"/>
      <c r="AM1233" s="182"/>
      <c r="AN1233" s="182"/>
      <c r="AO1233" s="182"/>
      <c r="AP1233" s="182"/>
      <c r="AQ1233" s="182"/>
      <c r="AR1233" s="182"/>
      <c r="AS1233" s="182"/>
      <c r="AT1233" s="182"/>
      <c r="AU1233" s="183">
        <f t="shared" si="27"/>
        <v>0</v>
      </c>
    </row>
    <row r="1234" spans="1:47" ht="17">
      <c r="A1234" s="257"/>
      <c r="B1234" s="249" t="str">
        <f>'Operating Cost Categories'!A11</f>
        <v>B</v>
      </c>
      <c r="C1234" s="250">
        <f>'Operating Cost Summary'!B1187</f>
        <v>0</v>
      </c>
      <c r="D1234" s="250">
        <f>'Operating Cost Summary'!C1187</f>
        <v>0</v>
      </c>
      <c r="E1234" s="250">
        <f>'Operating Cost Summary'!D1187</f>
        <v>0</v>
      </c>
      <c r="F1234" s="184" t="s">
        <v>122</v>
      </c>
      <c r="G1234" s="185"/>
      <c r="H1234" s="185"/>
      <c r="I1234" s="185"/>
      <c r="J1234" s="185"/>
      <c r="K1234" s="185"/>
      <c r="L1234" s="185"/>
      <c r="M1234" s="185"/>
      <c r="N1234" s="185"/>
      <c r="O1234" s="185"/>
      <c r="P1234" s="185"/>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3">
        <f t="shared" si="27"/>
        <v>0</v>
      </c>
    </row>
    <row r="1235" spans="1:47" ht="17">
      <c r="A1235" s="257"/>
      <c r="B1235" s="249"/>
      <c r="C1235" s="251"/>
      <c r="D1235" s="251"/>
      <c r="E1235" s="251"/>
      <c r="F1235" s="181" t="s">
        <v>123</v>
      </c>
      <c r="G1235" s="182"/>
      <c r="H1235" s="182"/>
      <c r="I1235" s="182"/>
      <c r="J1235" s="182"/>
      <c r="K1235" s="182"/>
      <c r="L1235" s="182"/>
      <c r="M1235" s="182"/>
      <c r="N1235" s="182"/>
      <c r="O1235" s="182"/>
      <c r="P1235" s="182"/>
      <c r="Q1235" s="182"/>
      <c r="R1235" s="182"/>
      <c r="S1235" s="182"/>
      <c r="T1235" s="182"/>
      <c r="U1235" s="182"/>
      <c r="V1235" s="182"/>
      <c r="W1235" s="182"/>
      <c r="X1235" s="182"/>
      <c r="Y1235" s="182"/>
      <c r="Z1235" s="182"/>
      <c r="AA1235" s="182"/>
      <c r="AB1235" s="182"/>
      <c r="AC1235" s="182"/>
      <c r="AD1235" s="182"/>
      <c r="AE1235" s="182"/>
      <c r="AF1235" s="182"/>
      <c r="AG1235" s="182"/>
      <c r="AH1235" s="182"/>
      <c r="AI1235" s="182"/>
      <c r="AJ1235" s="182"/>
      <c r="AK1235" s="182"/>
      <c r="AL1235" s="182"/>
      <c r="AM1235" s="182"/>
      <c r="AN1235" s="182"/>
      <c r="AO1235" s="182"/>
      <c r="AP1235" s="182"/>
      <c r="AQ1235" s="182"/>
      <c r="AR1235" s="182"/>
      <c r="AS1235" s="182"/>
      <c r="AT1235" s="182"/>
      <c r="AU1235" s="183">
        <f t="shared" si="27"/>
        <v>0</v>
      </c>
    </row>
    <row r="1236" spans="1:47" ht="17">
      <c r="A1236" s="257"/>
      <c r="B1236" s="249"/>
      <c r="C1236" s="252"/>
      <c r="D1236" s="252"/>
      <c r="E1236" s="252"/>
      <c r="F1236" s="184" t="s">
        <v>124</v>
      </c>
      <c r="G1236" s="185"/>
      <c r="H1236" s="185"/>
      <c r="I1236" s="185"/>
      <c r="J1236" s="185"/>
      <c r="K1236" s="185"/>
      <c r="L1236" s="185"/>
      <c r="M1236" s="185"/>
      <c r="N1236" s="185"/>
      <c r="O1236" s="185"/>
      <c r="P1236" s="185"/>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3">
        <f t="shared" si="27"/>
        <v>0</v>
      </c>
    </row>
    <row r="1237" spans="1:47" ht="17">
      <c r="A1237" s="257"/>
      <c r="B1237" s="249" t="str">
        <f>'Operating Cost Categories'!A12</f>
        <v>C</v>
      </c>
      <c r="C1237" s="250">
        <f>'Operating Cost Summary'!B1188</f>
        <v>0</v>
      </c>
      <c r="D1237" s="250">
        <f>'Operating Cost Summary'!C1188</f>
        <v>0</v>
      </c>
      <c r="E1237" s="250">
        <f>'Operating Cost Summary'!D1188</f>
        <v>0</v>
      </c>
      <c r="F1237" s="181" t="s">
        <v>122</v>
      </c>
      <c r="G1237" s="182"/>
      <c r="H1237" s="182"/>
      <c r="I1237" s="182"/>
      <c r="J1237" s="182"/>
      <c r="K1237" s="182"/>
      <c r="L1237" s="182"/>
      <c r="M1237" s="182"/>
      <c r="N1237" s="182"/>
      <c r="O1237" s="182"/>
      <c r="P1237" s="182"/>
      <c r="Q1237" s="182"/>
      <c r="R1237" s="182"/>
      <c r="S1237" s="182"/>
      <c r="T1237" s="182"/>
      <c r="U1237" s="182"/>
      <c r="V1237" s="182"/>
      <c r="W1237" s="182"/>
      <c r="X1237" s="182"/>
      <c r="Y1237" s="182"/>
      <c r="Z1237" s="182"/>
      <c r="AA1237" s="182"/>
      <c r="AB1237" s="182"/>
      <c r="AC1237" s="182"/>
      <c r="AD1237" s="182"/>
      <c r="AE1237" s="182"/>
      <c r="AF1237" s="182"/>
      <c r="AG1237" s="182"/>
      <c r="AH1237" s="182"/>
      <c r="AI1237" s="182"/>
      <c r="AJ1237" s="182"/>
      <c r="AK1237" s="182"/>
      <c r="AL1237" s="182"/>
      <c r="AM1237" s="182"/>
      <c r="AN1237" s="182"/>
      <c r="AO1237" s="182"/>
      <c r="AP1237" s="182"/>
      <c r="AQ1237" s="182"/>
      <c r="AR1237" s="182"/>
      <c r="AS1237" s="182"/>
      <c r="AT1237" s="182"/>
      <c r="AU1237" s="183">
        <f t="shared" si="27"/>
        <v>0</v>
      </c>
    </row>
    <row r="1238" spans="1:47" ht="17">
      <c r="A1238" s="257"/>
      <c r="B1238" s="249"/>
      <c r="C1238" s="251"/>
      <c r="D1238" s="251"/>
      <c r="E1238" s="251"/>
      <c r="F1238" s="184" t="s">
        <v>123</v>
      </c>
      <c r="G1238" s="185"/>
      <c r="H1238" s="185"/>
      <c r="I1238" s="185"/>
      <c r="J1238" s="185"/>
      <c r="K1238" s="185"/>
      <c r="L1238" s="185"/>
      <c r="M1238" s="185"/>
      <c r="N1238" s="185"/>
      <c r="O1238" s="185"/>
      <c r="P1238" s="185"/>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3">
        <f t="shared" si="27"/>
        <v>0</v>
      </c>
    </row>
    <row r="1239" spans="1:47" ht="17">
      <c r="A1239" s="257"/>
      <c r="B1239" s="249"/>
      <c r="C1239" s="252"/>
      <c r="D1239" s="252"/>
      <c r="E1239" s="252"/>
      <c r="F1239" s="181" t="s">
        <v>124</v>
      </c>
      <c r="G1239" s="182"/>
      <c r="H1239" s="182"/>
      <c r="I1239" s="182"/>
      <c r="J1239" s="182"/>
      <c r="K1239" s="182"/>
      <c r="L1239" s="182"/>
      <c r="M1239" s="182"/>
      <c r="N1239" s="182"/>
      <c r="O1239" s="182"/>
      <c r="P1239" s="182"/>
      <c r="Q1239" s="182"/>
      <c r="R1239" s="182"/>
      <c r="S1239" s="182"/>
      <c r="T1239" s="182"/>
      <c r="U1239" s="182"/>
      <c r="V1239" s="182"/>
      <c r="W1239" s="182"/>
      <c r="X1239" s="182"/>
      <c r="Y1239" s="182"/>
      <c r="Z1239" s="182"/>
      <c r="AA1239" s="182"/>
      <c r="AB1239" s="182"/>
      <c r="AC1239" s="182"/>
      <c r="AD1239" s="182"/>
      <c r="AE1239" s="182"/>
      <c r="AF1239" s="182"/>
      <c r="AG1239" s="182"/>
      <c r="AH1239" s="182"/>
      <c r="AI1239" s="182"/>
      <c r="AJ1239" s="182"/>
      <c r="AK1239" s="182"/>
      <c r="AL1239" s="182"/>
      <c r="AM1239" s="182"/>
      <c r="AN1239" s="182"/>
      <c r="AO1239" s="182"/>
      <c r="AP1239" s="182"/>
      <c r="AQ1239" s="182"/>
      <c r="AR1239" s="182"/>
      <c r="AS1239" s="182"/>
      <c r="AT1239" s="182"/>
      <c r="AU1239" s="183">
        <f t="shared" si="27"/>
        <v>0</v>
      </c>
    </row>
    <row r="1240" spans="1:47" ht="17">
      <c r="A1240" s="257"/>
      <c r="B1240" s="249" t="str">
        <f>'Operating Cost Categories'!A13</f>
        <v>D</v>
      </c>
      <c r="C1240" s="250">
        <f>'Operating Cost Summary'!B1189</f>
        <v>0</v>
      </c>
      <c r="D1240" s="250">
        <f>'Operating Cost Summary'!C1189</f>
        <v>0</v>
      </c>
      <c r="E1240" s="250">
        <f>'Operating Cost Summary'!D1189</f>
        <v>0</v>
      </c>
      <c r="F1240" s="184" t="s">
        <v>122</v>
      </c>
      <c r="G1240" s="185"/>
      <c r="H1240" s="185"/>
      <c r="I1240" s="185"/>
      <c r="J1240" s="185"/>
      <c r="K1240" s="185"/>
      <c r="L1240" s="185"/>
      <c r="M1240" s="185"/>
      <c r="N1240" s="185"/>
      <c r="O1240" s="185"/>
      <c r="P1240" s="185"/>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3">
        <f t="shared" si="27"/>
        <v>0</v>
      </c>
    </row>
    <row r="1241" spans="1:47" ht="17">
      <c r="A1241" s="257"/>
      <c r="B1241" s="249"/>
      <c r="C1241" s="251"/>
      <c r="D1241" s="251"/>
      <c r="E1241" s="251"/>
      <c r="F1241" s="181" t="s">
        <v>123</v>
      </c>
      <c r="G1241" s="182"/>
      <c r="H1241" s="182"/>
      <c r="I1241" s="182"/>
      <c r="J1241" s="182"/>
      <c r="K1241" s="182"/>
      <c r="L1241" s="182"/>
      <c r="M1241" s="182"/>
      <c r="N1241" s="182"/>
      <c r="O1241" s="182"/>
      <c r="P1241" s="182"/>
      <c r="Q1241" s="182"/>
      <c r="R1241" s="182"/>
      <c r="S1241" s="182"/>
      <c r="T1241" s="182"/>
      <c r="U1241" s="182"/>
      <c r="V1241" s="182"/>
      <c r="W1241" s="182"/>
      <c r="X1241" s="182"/>
      <c r="Y1241" s="182"/>
      <c r="Z1241" s="182"/>
      <c r="AA1241" s="182"/>
      <c r="AB1241" s="182"/>
      <c r="AC1241" s="182"/>
      <c r="AD1241" s="182"/>
      <c r="AE1241" s="182"/>
      <c r="AF1241" s="182"/>
      <c r="AG1241" s="182"/>
      <c r="AH1241" s="182"/>
      <c r="AI1241" s="182"/>
      <c r="AJ1241" s="182"/>
      <c r="AK1241" s="182"/>
      <c r="AL1241" s="182"/>
      <c r="AM1241" s="182"/>
      <c r="AN1241" s="182"/>
      <c r="AO1241" s="182"/>
      <c r="AP1241" s="182"/>
      <c r="AQ1241" s="182"/>
      <c r="AR1241" s="182"/>
      <c r="AS1241" s="182"/>
      <c r="AT1241" s="182"/>
      <c r="AU1241" s="183">
        <f t="shared" si="27"/>
        <v>0</v>
      </c>
    </row>
    <row r="1242" spans="1:47" ht="17">
      <c r="A1242" s="257"/>
      <c r="B1242" s="249"/>
      <c r="C1242" s="252"/>
      <c r="D1242" s="252"/>
      <c r="E1242" s="252"/>
      <c r="F1242" s="184" t="s">
        <v>124</v>
      </c>
      <c r="G1242" s="185"/>
      <c r="H1242" s="185"/>
      <c r="I1242" s="185"/>
      <c r="J1242" s="185"/>
      <c r="K1242" s="185"/>
      <c r="L1242" s="185"/>
      <c r="M1242" s="185"/>
      <c r="N1242" s="185"/>
      <c r="O1242" s="185"/>
      <c r="P1242" s="185"/>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3">
        <f t="shared" si="27"/>
        <v>0</v>
      </c>
    </row>
    <row r="1243" spans="1:47" ht="17">
      <c r="A1243" s="257"/>
      <c r="B1243" s="249" t="str">
        <f>'Operating Cost Categories'!A14</f>
        <v>E</v>
      </c>
      <c r="C1243" s="250">
        <f>'Operating Cost Summary'!B1190</f>
        <v>0</v>
      </c>
      <c r="D1243" s="250">
        <f>'Operating Cost Summary'!C1190</f>
        <v>0</v>
      </c>
      <c r="E1243" s="250">
        <f>'Operating Cost Summary'!D1190</f>
        <v>0</v>
      </c>
      <c r="F1243" s="181" t="s">
        <v>122</v>
      </c>
      <c r="G1243" s="182"/>
      <c r="H1243" s="182"/>
      <c r="I1243" s="182"/>
      <c r="J1243" s="182"/>
      <c r="K1243" s="182"/>
      <c r="L1243" s="182"/>
      <c r="M1243" s="182"/>
      <c r="N1243" s="182"/>
      <c r="O1243" s="182"/>
      <c r="P1243" s="182"/>
      <c r="Q1243" s="182"/>
      <c r="R1243" s="182"/>
      <c r="S1243" s="182"/>
      <c r="T1243" s="182"/>
      <c r="U1243" s="182"/>
      <c r="V1243" s="182"/>
      <c r="W1243" s="182"/>
      <c r="X1243" s="182"/>
      <c r="Y1243" s="182"/>
      <c r="Z1243" s="182"/>
      <c r="AA1243" s="182"/>
      <c r="AB1243" s="182"/>
      <c r="AC1243" s="182"/>
      <c r="AD1243" s="182"/>
      <c r="AE1243" s="182"/>
      <c r="AF1243" s="182"/>
      <c r="AG1243" s="182"/>
      <c r="AH1243" s="182"/>
      <c r="AI1243" s="182"/>
      <c r="AJ1243" s="182"/>
      <c r="AK1243" s="182"/>
      <c r="AL1243" s="182"/>
      <c r="AM1243" s="182"/>
      <c r="AN1243" s="182"/>
      <c r="AO1243" s="182"/>
      <c r="AP1243" s="182"/>
      <c r="AQ1243" s="182"/>
      <c r="AR1243" s="182"/>
      <c r="AS1243" s="182"/>
      <c r="AT1243" s="182"/>
      <c r="AU1243" s="183">
        <f t="shared" si="27"/>
        <v>0</v>
      </c>
    </row>
    <row r="1244" spans="1:47" ht="17">
      <c r="A1244" s="257"/>
      <c r="B1244" s="249"/>
      <c r="C1244" s="251"/>
      <c r="D1244" s="251"/>
      <c r="E1244" s="251"/>
      <c r="F1244" s="184" t="s">
        <v>123</v>
      </c>
      <c r="G1244" s="186"/>
      <c r="H1244" s="186"/>
      <c r="I1244" s="186"/>
      <c r="J1244" s="186"/>
      <c r="K1244" s="186"/>
      <c r="L1244" s="186"/>
      <c r="M1244" s="186"/>
      <c r="N1244" s="186"/>
      <c r="O1244" s="186"/>
      <c r="P1244" s="186"/>
      <c r="Q1244" s="186"/>
      <c r="R1244" s="186"/>
      <c r="S1244" s="186"/>
      <c r="T1244" s="186"/>
      <c r="U1244" s="186"/>
      <c r="V1244" s="186"/>
      <c r="W1244" s="186"/>
      <c r="X1244" s="186"/>
      <c r="Y1244" s="186"/>
      <c r="Z1244" s="186"/>
      <c r="AA1244" s="186"/>
      <c r="AB1244" s="186"/>
      <c r="AC1244" s="186"/>
      <c r="AD1244" s="186"/>
      <c r="AE1244" s="186"/>
      <c r="AF1244" s="186"/>
      <c r="AG1244" s="186"/>
      <c r="AH1244" s="186"/>
      <c r="AI1244" s="186"/>
      <c r="AJ1244" s="186"/>
      <c r="AK1244" s="186"/>
      <c r="AL1244" s="186"/>
      <c r="AM1244" s="186"/>
      <c r="AN1244" s="186"/>
      <c r="AO1244" s="186"/>
      <c r="AP1244" s="186"/>
      <c r="AQ1244" s="186"/>
      <c r="AR1244" s="186"/>
      <c r="AS1244" s="186"/>
      <c r="AT1244" s="186"/>
      <c r="AU1244" s="183">
        <f t="shared" si="27"/>
        <v>0</v>
      </c>
    </row>
    <row r="1245" spans="1:47" ht="17">
      <c r="A1245" s="257"/>
      <c r="B1245" s="249"/>
      <c r="C1245" s="252"/>
      <c r="D1245" s="252"/>
      <c r="E1245" s="252"/>
      <c r="F1245" s="181" t="s">
        <v>124</v>
      </c>
      <c r="G1245" s="187"/>
      <c r="H1245" s="187"/>
      <c r="I1245" s="187"/>
      <c r="J1245" s="187"/>
      <c r="K1245" s="187"/>
      <c r="L1245" s="187"/>
      <c r="M1245" s="187"/>
      <c r="N1245" s="187"/>
      <c r="O1245" s="187"/>
      <c r="P1245" s="187"/>
      <c r="Q1245" s="187"/>
      <c r="R1245" s="187"/>
      <c r="S1245" s="187"/>
      <c r="T1245" s="187"/>
      <c r="U1245" s="187"/>
      <c r="V1245" s="187"/>
      <c r="W1245" s="187"/>
      <c r="X1245" s="187"/>
      <c r="Y1245" s="187"/>
      <c r="Z1245" s="187"/>
      <c r="AA1245" s="187"/>
      <c r="AB1245" s="187"/>
      <c r="AC1245" s="187"/>
      <c r="AD1245" s="187"/>
      <c r="AE1245" s="187"/>
      <c r="AF1245" s="187"/>
      <c r="AG1245" s="187"/>
      <c r="AH1245" s="187"/>
      <c r="AI1245" s="187"/>
      <c r="AJ1245" s="187"/>
      <c r="AK1245" s="187"/>
      <c r="AL1245" s="187"/>
      <c r="AM1245" s="187"/>
      <c r="AN1245" s="187"/>
      <c r="AO1245" s="187"/>
      <c r="AP1245" s="187"/>
      <c r="AQ1245" s="187"/>
      <c r="AR1245" s="187"/>
      <c r="AS1245" s="187"/>
      <c r="AT1245" s="187"/>
      <c r="AU1245" s="183">
        <f t="shared" si="27"/>
        <v>0</v>
      </c>
    </row>
    <row r="1247" spans="1:47" ht="19">
      <c r="A1247" s="261" t="s">
        <v>132</v>
      </c>
      <c r="B1247" s="263" t="s">
        <v>120</v>
      </c>
      <c r="C1247" s="264" t="s">
        <v>27</v>
      </c>
      <c r="D1247" s="264" t="s">
        <v>28</v>
      </c>
      <c r="E1247" s="264" t="s">
        <v>29</v>
      </c>
      <c r="F1247" s="253" t="s">
        <v>26</v>
      </c>
      <c r="G1247" s="254" t="s">
        <v>2</v>
      </c>
      <c r="H1247" s="255"/>
      <c r="I1247" s="255"/>
      <c r="J1247" s="255"/>
      <c r="K1247" s="255"/>
      <c r="L1247" s="255"/>
      <c r="M1247" s="255"/>
      <c r="N1247" s="255"/>
      <c r="O1247" s="255"/>
      <c r="P1247" s="255"/>
      <c r="Q1247" s="255"/>
      <c r="R1247" s="255"/>
      <c r="S1247" s="255"/>
      <c r="T1247" s="255"/>
      <c r="U1247" s="255"/>
      <c r="V1247" s="255"/>
      <c r="W1247" s="255"/>
      <c r="X1247" s="255"/>
      <c r="Y1247" s="255"/>
      <c r="Z1247" s="255"/>
      <c r="AA1247" s="255"/>
      <c r="AB1247" s="255"/>
      <c r="AC1247" s="255"/>
      <c r="AD1247" s="255"/>
      <c r="AE1247" s="255"/>
      <c r="AF1247" s="255"/>
      <c r="AG1247" s="255"/>
      <c r="AH1247" s="255"/>
      <c r="AI1247" s="255"/>
      <c r="AJ1247" s="255"/>
      <c r="AK1247" s="255"/>
      <c r="AL1247" s="255"/>
      <c r="AM1247" s="255"/>
      <c r="AN1247" s="255"/>
      <c r="AO1247" s="255"/>
      <c r="AP1247" s="255"/>
      <c r="AQ1247" s="255"/>
      <c r="AR1247" s="255"/>
      <c r="AS1247" s="255"/>
      <c r="AT1247" s="255"/>
      <c r="AU1247" s="256" t="s">
        <v>0</v>
      </c>
    </row>
    <row r="1248" spans="1:47" ht="18">
      <c r="A1248" s="262"/>
      <c r="B1248" s="263"/>
      <c r="C1248" s="265"/>
      <c r="D1248" s="265"/>
      <c r="E1248" s="265"/>
      <c r="F1248" s="253"/>
      <c r="G1248" s="180" t="str">
        <f>'Initiative Basics'!C3</f>
        <v>A</v>
      </c>
      <c r="H1248" s="180" t="str">
        <f>'Initiative Basics'!C4</f>
        <v>B</v>
      </c>
      <c r="I1248" s="180" t="str">
        <f>'Initiative Basics'!C5</f>
        <v>C</v>
      </c>
      <c r="J1248" s="180" t="str">
        <f>'Initiative Basics'!C6</f>
        <v>D</v>
      </c>
      <c r="K1248" s="180" t="str">
        <f>'Initiative Basics'!C7</f>
        <v>E</v>
      </c>
      <c r="L1248" s="180" t="str">
        <f>'Initiative Basics'!C8</f>
        <v>F</v>
      </c>
      <c r="M1248" s="180" t="str">
        <f>'Initiative Basics'!C9</f>
        <v>G</v>
      </c>
      <c r="N1248" s="180" t="str">
        <f>'Initiative Basics'!C10</f>
        <v>H</v>
      </c>
      <c r="O1248" s="180" t="str">
        <f>'Initiative Basics'!C11</f>
        <v>I</v>
      </c>
      <c r="P1248" s="180" t="str">
        <f>'Initiative Basics'!C12</f>
        <v>J</v>
      </c>
      <c r="Q1248" s="180" t="str">
        <f>'Initiative Basics'!C13</f>
        <v>K</v>
      </c>
      <c r="R1248" s="180" t="str">
        <f>'Initiative Basics'!C14</f>
        <v>L</v>
      </c>
      <c r="S1248" s="180" t="str">
        <f>'Initiative Basics'!C15</f>
        <v>M</v>
      </c>
      <c r="T1248" s="180" t="str">
        <f>'Initiative Basics'!C16</f>
        <v>N</v>
      </c>
      <c r="U1248" s="180" t="str">
        <f>'Initiative Basics'!C17</f>
        <v>O</v>
      </c>
      <c r="V1248" s="180" t="str">
        <f>'Initiative Basics'!C18</f>
        <v>P</v>
      </c>
      <c r="W1248" s="180" t="str">
        <f>'Initiative Basics'!C19</f>
        <v>Q</v>
      </c>
      <c r="X1248" s="180" t="str">
        <f>'Initiative Basics'!C20</f>
        <v>R</v>
      </c>
      <c r="Y1248" s="180" t="str">
        <f>'Initiative Basics'!C21</f>
        <v>S</v>
      </c>
      <c r="Z1248" s="180" t="str">
        <f>'Initiative Basics'!C22</f>
        <v>T</v>
      </c>
      <c r="AA1248" s="180" t="str">
        <f>'Initiative Basics'!C23</f>
        <v>U</v>
      </c>
      <c r="AB1248" s="180" t="str">
        <f>'Initiative Basics'!C24</f>
        <v>V</v>
      </c>
      <c r="AC1248" s="180" t="str">
        <f>'Initiative Basics'!C25</f>
        <v>W</v>
      </c>
      <c r="AD1248" s="180" t="str">
        <f>'Initiative Basics'!C26</f>
        <v>X</v>
      </c>
      <c r="AE1248" s="180" t="str">
        <f>'Initiative Basics'!C27</f>
        <v>Y</v>
      </c>
      <c r="AF1248" s="180" t="str">
        <f>'Initiative Basics'!C28</f>
        <v>Z</v>
      </c>
      <c r="AG1248" s="180">
        <f>'Initiative Basics'!C29</f>
        <v>0</v>
      </c>
      <c r="AH1248" s="180">
        <f>'Initiative Basics'!C30</f>
        <v>0</v>
      </c>
      <c r="AI1248" s="180">
        <f>'Initiative Basics'!C31</f>
        <v>0</v>
      </c>
      <c r="AJ1248" s="180">
        <f>'Initiative Basics'!C32</f>
        <v>0</v>
      </c>
      <c r="AK1248" s="180">
        <f>'Initiative Basics'!C33</f>
        <v>0</v>
      </c>
      <c r="AL1248" s="180">
        <f>'Initiative Basics'!C34</f>
        <v>0</v>
      </c>
      <c r="AM1248" s="180">
        <f>'Initiative Basics'!C35</f>
        <v>0</v>
      </c>
      <c r="AN1248" s="180">
        <f>'Initiative Basics'!C36</f>
        <v>0</v>
      </c>
      <c r="AO1248" s="180">
        <f>'Initiative Basics'!C37</f>
        <v>0</v>
      </c>
      <c r="AP1248" s="180">
        <f>'Initiative Basics'!C38</f>
        <v>0</v>
      </c>
      <c r="AQ1248" s="180">
        <f>'Initiative Basics'!C39</f>
        <v>0</v>
      </c>
      <c r="AR1248" s="180">
        <f>'Initiative Basics'!C40</f>
        <v>0</v>
      </c>
      <c r="AS1248" s="180">
        <f>'Initiative Basics'!C41</f>
        <v>0</v>
      </c>
      <c r="AT1248" s="180">
        <f>'Initiative Basics'!C42</f>
        <v>0</v>
      </c>
      <c r="AU1248" s="256"/>
    </row>
    <row r="1249" spans="1:47" ht="17">
      <c r="A1249" s="257">
        <f>'Initiative Basics'!A32</f>
        <v>0</v>
      </c>
      <c r="B1249" s="258" t="str">
        <f>'Operating Cost Categories'!A2</f>
        <v>Staff</v>
      </c>
      <c r="C1249" s="250">
        <f>'Operating Cost Summary'!B1220</f>
        <v>0</v>
      </c>
      <c r="D1249" s="250">
        <f>'Operating Cost Summary'!C1220</f>
        <v>0</v>
      </c>
      <c r="E1249" s="250">
        <f>'Operating Cost Summary'!D1220</f>
        <v>0</v>
      </c>
      <c r="F1249" s="181" t="s">
        <v>122</v>
      </c>
      <c r="G1249" s="182"/>
      <c r="H1249" s="182"/>
      <c r="I1249" s="182"/>
      <c r="J1249" s="182"/>
      <c r="K1249" s="182"/>
      <c r="L1249" s="182"/>
      <c r="M1249" s="182"/>
      <c r="N1249" s="182"/>
      <c r="O1249" s="182"/>
      <c r="P1249" s="182"/>
      <c r="Q1249" s="182"/>
      <c r="R1249" s="182"/>
      <c r="S1249" s="182"/>
      <c r="T1249" s="182"/>
      <c r="U1249" s="182"/>
      <c r="V1249" s="182"/>
      <c r="W1249" s="182"/>
      <c r="X1249" s="182"/>
      <c r="Y1249" s="182"/>
      <c r="Z1249" s="182"/>
      <c r="AA1249" s="182"/>
      <c r="AB1249" s="182"/>
      <c r="AC1249" s="182"/>
      <c r="AD1249" s="182"/>
      <c r="AE1249" s="182"/>
      <c r="AF1249" s="182"/>
      <c r="AG1249" s="182"/>
      <c r="AH1249" s="182"/>
      <c r="AI1249" s="182"/>
      <c r="AJ1249" s="182"/>
      <c r="AK1249" s="182"/>
      <c r="AL1249" s="182"/>
      <c r="AM1249" s="182"/>
      <c r="AN1249" s="182"/>
      <c r="AO1249" s="182"/>
      <c r="AP1249" s="182"/>
      <c r="AQ1249" s="182"/>
      <c r="AR1249" s="182"/>
      <c r="AS1249" s="182"/>
      <c r="AT1249" s="182"/>
      <c r="AU1249" s="183">
        <f>SUM(G1249:AT1249)</f>
        <v>0</v>
      </c>
    </row>
    <row r="1250" spans="1:47" ht="17">
      <c r="A1250" s="257"/>
      <c r="B1250" s="259"/>
      <c r="C1250" s="251"/>
      <c r="D1250" s="251"/>
      <c r="E1250" s="251"/>
      <c r="F1250" s="184" t="s">
        <v>123</v>
      </c>
      <c r="G1250" s="185"/>
      <c r="H1250" s="185"/>
      <c r="I1250" s="185"/>
      <c r="J1250" s="185"/>
      <c r="K1250" s="185"/>
      <c r="L1250" s="185"/>
      <c r="M1250" s="185"/>
      <c r="N1250" s="185"/>
      <c r="O1250" s="185"/>
      <c r="P1250" s="185"/>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3">
        <f t="shared" ref="AU1250:AU1287" si="28">SUM(G1250:AT1250)</f>
        <v>0</v>
      </c>
    </row>
    <row r="1251" spans="1:47" ht="17">
      <c r="A1251" s="257"/>
      <c r="B1251" s="260"/>
      <c r="C1251" s="252"/>
      <c r="D1251" s="252"/>
      <c r="E1251" s="252"/>
      <c r="F1251" s="181" t="s">
        <v>124</v>
      </c>
      <c r="G1251" s="182"/>
      <c r="H1251" s="182"/>
      <c r="I1251" s="182"/>
      <c r="J1251" s="182"/>
      <c r="K1251" s="182"/>
      <c r="L1251" s="182"/>
      <c r="M1251" s="182"/>
      <c r="N1251" s="182"/>
      <c r="O1251" s="182"/>
      <c r="P1251" s="182"/>
      <c r="Q1251" s="182"/>
      <c r="R1251" s="182"/>
      <c r="S1251" s="182"/>
      <c r="T1251" s="182"/>
      <c r="U1251" s="182"/>
      <c r="V1251" s="182"/>
      <c r="W1251" s="182"/>
      <c r="X1251" s="182"/>
      <c r="Y1251" s="182"/>
      <c r="Z1251" s="182"/>
      <c r="AA1251" s="182"/>
      <c r="AB1251" s="182"/>
      <c r="AC1251" s="182"/>
      <c r="AD1251" s="182"/>
      <c r="AE1251" s="182"/>
      <c r="AF1251" s="182"/>
      <c r="AG1251" s="182"/>
      <c r="AH1251" s="182"/>
      <c r="AI1251" s="182"/>
      <c r="AJ1251" s="182"/>
      <c r="AK1251" s="182"/>
      <c r="AL1251" s="182"/>
      <c r="AM1251" s="182"/>
      <c r="AN1251" s="182"/>
      <c r="AO1251" s="182"/>
      <c r="AP1251" s="182"/>
      <c r="AQ1251" s="182"/>
      <c r="AR1251" s="182"/>
      <c r="AS1251" s="182"/>
      <c r="AT1251" s="182"/>
      <c r="AU1251" s="183">
        <f t="shared" si="28"/>
        <v>0</v>
      </c>
    </row>
    <row r="1252" spans="1:47" ht="17">
      <c r="A1252" s="257"/>
      <c r="B1252" s="258" t="str">
        <f>'Operating Cost Categories'!A3</f>
        <v>Insurance</v>
      </c>
      <c r="C1252" s="250">
        <f>'Operating Cost Summary'!B1221</f>
        <v>0</v>
      </c>
      <c r="D1252" s="250">
        <f>'Operating Cost Summary'!C1221</f>
        <v>0</v>
      </c>
      <c r="E1252" s="250">
        <f>'Operating Cost Summary'!D1221</f>
        <v>0</v>
      </c>
      <c r="F1252" s="184" t="s">
        <v>122</v>
      </c>
      <c r="G1252" s="185"/>
      <c r="H1252" s="185"/>
      <c r="I1252" s="185"/>
      <c r="J1252" s="185"/>
      <c r="K1252" s="185"/>
      <c r="L1252" s="185"/>
      <c r="M1252" s="185"/>
      <c r="N1252" s="185"/>
      <c r="O1252" s="185"/>
      <c r="P1252" s="185"/>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3">
        <f t="shared" si="28"/>
        <v>0</v>
      </c>
    </row>
    <row r="1253" spans="1:47" ht="17">
      <c r="A1253" s="257"/>
      <c r="B1253" s="259"/>
      <c r="C1253" s="251"/>
      <c r="D1253" s="251"/>
      <c r="E1253" s="251"/>
      <c r="F1253" s="181" t="s">
        <v>123</v>
      </c>
      <c r="G1253" s="182"/>
      <c r="H1253" s="182"/>
      <c r="I1253" s="182"/>
      <c r="J1253" s="182"/>
      <c r="K1253" s="182"/>
      <c r="L1253" s="182"/>
      <c r="M1253" s="182"/>
      <c r="N1253" s="182"/>
      <c r="O1253" s="182"/>
      <c r="P1253" s="182"/>
      <c r="Q1253" s="182"/>
      <c r="R1253" s="182"/>
      <c r="S1253" s="182"/>
      <c r="T1253" s="182"/>
      <c r="U1253" s="182"/>
      <c r="V1253" s="182"/>
      <c r="W1253" s="182"/>
      <c r="X1253" s="182"/>
      <c r="Y1253" s="182"/>
      <c r="Z1253" s="182"/>
      <c r="AA1253" s="182"/>
      <c r="AB1253" s="182"/>
      <c r="AC1253" s="182"/>
      <c r="AD1253" s="182"/>
      <c r="AE1253" s="182"/>
      <c r="AF1253" s="182"/>
      <c r="AG1253" s="182"/>
      <c r="AH1253" s="182"/>
      <c r="AI1253" s="182"/>
      <c r="AJ1253" s="182"/>
      <c r="AK1253" s="182"/>
      <c r="AL1253" s="182"/>
      <c r="AM1253" s="182"/>
      <c r="AN1253" s="182"/>
      <c r="AO1253" s="182"/>
      <c r="AP1253" s="182"/>
      <c r="AQ1253" s="182"/>
      <c r="AR1253" s="182"/>
      <c r="AS1253" s="182"/>
      <c r="AT1253" s="182"/>
      <c r="AU1253" s="183">
        <f t="shared" si="28"/>
        <v>0</v>
      </c>
    </row>
    <row r="1254" spans="1:47" ht="17">
      <c r="A1254" s="257"/>
      <c r="B1254" s="260"/>
      <c r="C1254" s="252"/>
      <c r="D1254" s="252"/>
      <c r="E1254" s="252"/>
      <c r="F1254" s="184" t="s">
        <v>124</v>
      </c>
      <c r="G1254" s="185"/>
      <c r="H1254" s="185"/>
      <c r="I1254" s="185"/>
      <c r="J1254" s="185"/>
      <c r="K1254" s="185"/>
      <c r="L1254" s="185"/>
      <c r="M1254" s="185"/>
      <c r="N1254" s="185"/>
      <c r="O1254" s="185"/>
      <c r="P1254" s="185"/>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3">
        <f t="shared" si="28"/>
        <v>0</v>
      </c>
    </row>
    <row r="1255" spans="1:47" ht="17">
      <c r="A1255" s="257"/>
      <c r="B1255" s="249" t="str">
        <f>'Operating Cost Categories'!A4</f>
        <v>Rent</v>
      </c>
      <c r="C1255" s="250">
        <f>'Operating Cost Summary'!B1222</f>
        <v>0</v>
      </c>
      <c r="D1255" s="250">
        <f>'Operating Cost Summary'!C1222</f>
        <v>0</v>
      </c>
      <c r="E1255" s="250">
        <f>'Operating Cost Summary'!D1222</f>
        <v>0</v>
      </c>
      <c r="F1255" s="181" t="s">
        <v>122</v>
      </c>
      <c r="G1255" s="182"/>
      <c r="H1255" s="182"/>
      <c r="I1255" s="182"/>
      <c r="J1255" s="182"/>
      <c r="K1255" s="182"/>
      <c r="L1255" s="182"/>
      <c r="M1255" s="182"/>
      <c r="N1255" s="182"/>
      <c r="O1255" s="182"/>
      <c r="P1255" s="182"/>
      <c r="Q1255" s="182"/>
      <c r="R1255" s="182"/>
      <c r="S1255" s="182"/>
      <c r="T1255" s="182"/>
      <c r="U1255" s="182"/>
      <c r="V1255" s="182"/>
      <c r="W1255" s="182"/>
      <c r="X1255" s="182"/>
      <c r="Y1255" s="182"/>
      <c r="Z1255" s="182"/>
      <c r="AA1255" s="182"/>
      <c r="AB1255" s="182"/>
      <c r="AC1255" s="182"/>
      <c r="AD1255" s="182"/>
      <c r="AE1255" s="182"/>
      <c r="AF1255" s="182"/>
      <c r="AG1255" s="182"/>
      <c r="AH1255" s="182"/>
      <c r="AI1255" s="182"/>
      <c r="AJ1255" s="182"/>
      <c r="AK1255" s="182"/>
      <c r="AL1255" s="182"/>
      <c r="AM1255" s="182"/>
      <c r="AN1255" s="182"/>
      <c r="AO1255" s="182"/>
      <c r="AP1255" s="182"/>
      <c r="AQ1255" s="182"/>
      <c r="AR1255" s="182"/>
      <c r="AS1255" s="182"/>
      <c r="AT1255" s="182"/>
      <c r="AU1255" s="183">
        <f t="shared" si="28"/>
        <v>0</v>
      </c>
    </row>
    <row r="1256" spans="1:47" ht="17">
      <c r="A1256" s="257"/>
      <c r="B1256" s="249"/>
      <c r="C1256" s="251"/>
      <c r="D1256" s="251"/>
      <c r="E1256" s="251"/>
      <c r="F1256" s="184" t="s">
        <v>123</v>
      </c>
      <c r="G1256" s="185"/>
      <c r="H1256" s="185"/>
      <c r="I1256" s="185"/>
      <c r="J1256" s="185"/>
      <c r="K1256" s="185"/>
      <c r="L1256" s="185"/>
      <c r="M1256" s="185"/>
      <c r="N1256" s="185"/>
      <c r="O1256" s="185"/>
      <c r="P1256" s="185"/>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3">
        <f t="shared" si="28"/>
        <v>0</v>
      </c>
    </row>
    <row r="1257" spans="1:47" ht="17">
      <c r="A1257" s="257"/>
      <c r="B1257" s="249"/>
      <c r="C1257" s="252"/>
      <c r="D1257" s="252"/>
      <c r="E1257" s="252"/>
      <c r="F1257" s="181" t="s">
        <v>124</v>
      </c>
      <c r="G1257" s="182"/>
      <c r="H1257" s="182"/>
      <c r="I1257" s="182"/>
      <c r="J1257" s="182"/>
      <c r="K1257" s="182"/>
      <c r="L1257" s="182"/>
      <c r="M1257" s="182"/>
      <c r="N1257" s="182"/>
      <c r="O1257" s="182"/>
      <c r="P1257" s="182"/>
      <c r="Q1257" s="182"/>
      <c r="R1257" s="182"/>
      <c r="S1257" s="182"/>
      <c r="T1257" s="182"/>
      <c r="U1257" s="182"/>
      <c r="V1257" s="182"/>
      <c r="W1257" s="182"/>
      <c r="X1257" s="182"/>
      <c r="Y1257" s="182"/>
      <c r="Z1257" s="182"/>
      <c r="AA1257" s="182"/>
      <c r="AB1257" s="182"/>
      <c r="AC1257" s="182"/>
      <c r="AD1257" s="182"/>
      <c r="AE1257" s="182"/>
      <c r="AF1257" s="182"/>
      <c r="AG1257" s="182"/>
      <c r="AH1257" s="182"/>
      <c r="AI1257" s="182"/>
      <c r="AJ1257" s="182"/>
      <c r="AK1257" s="182"/>
      <c r="AL1257" s="182"/>
      <c r="AM1257" s="182"/>
      <c r="AN1257" s="182"/>
      <c r="AO1257" s="182"/>
      <c r="AP1257" s="182"/>
      <c r="AQ1257" s="182"/>
      <c r="AR1257" s="182"/>
      <c r="AS1257" s="182"/>
      <c r="AT1257" s="182"/>
      <c r="AU1257" s="183">
        <f t="shared" si="28"/>
        <v>0</v>
      </c>
    </row>
    <row r="1258" spans="1:47" ht="17">
      <c r="A1258" s="257"/>
      <c r="B1258" s="249" t="str">
        <f>'Operating Cost Categories'!A5</f>
        <v>Utilities</v>
      </c>
      <c r="C1258" s="250">
        <f>'Operating Cost Summary'!B1223</f>
        <v>0</v>
      </c>
      <c r="D1258" s="250">
        <f>'Operating Cost Summary'!C1223</f>
        <v>0</v>
      </c>
      <c r="E1258" s="250">
        <f>'Operating Cost Summary'!D1223</f>
        <v>0</v>
      </c>
      <c r="F1258" s="184" t="s">
        <v>122</v>
      </c>
      <c r="G1258" s="185"/>
      <c r="H1258" s="185"/>
      <c r="I1258" s="185"/>
      <c r="J1258" s="185"/>
      <c r="K1258" s="185"/>
      <c r="L1258" s="185"/>
      <c r="M1258" s="185"/>
      <c r="N1258" s="185"/>
      <c r="O1258" s="185"/>
      <c r="P1258" s="185"/>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3">
        <f t="shared" si="28"/>
        <v>0</v>
      </c>
    </row>
    <row r="1259" spans="1:47" ht="17">
      <c r="A1259" s="257"/>
      <c r="B1259" s="249"/>
      <c r="C1259" s="251"/>
      <c r="D1259" s="251"/>
      <c r="E1259" s="251"/>
      <c r="F1259" s="181" t="s">
        <v>123</v>
      </c>
      <c r="G1259" s="182"/>
      <c r="H1259" s="182"/>
      <c r="I1259" s="182"/>
      <c r="J1259" s="182"/>
      <c r="K1259" s="182"/>
      <c r="L1259" s="182"/>
      <c r="M1259" s="182"/>
      <c r="N1259" s="182"/>
      <c r="O1259" s="182"/>
      <c r="P1259" s="182"/>
      <c r="Q1259" s="182"/>
      <c r="R1259" s="182"/>
      <c r="S1259" s="182"/>
      <c r="T1259" s="182"/>
      <c r="U1259" s="182"/>
      <c r="V1259" s="182"/>
      <c r="W1259" s="182"/>
      <c r="X1259" s="182"/>
      <c r="Y1259" s="182"/>
      <c r="Z1259" s="182"/>
      <c r="AA1259" s="182"/>
      <c r="AB1259" s="182"/>
      <c r="AC1259" s="182"/>
      <c r="AD1259" s="182"/>
      <c r="AE1259" s="182"/>
      <c r="AF1259" s="182"/>
      <c r="AG1259" s="182"/>
      <c r="AH1259" s="182"/>
      <c r="AI1259" s="182"/>
      <c r="AJ1259" s="182"/>
      <c r="AK1259" s="182"/>
      <c r="AL1259" s="182"/>
      <c r="AM1259" s="182"/>
      <c r="AN1259" s="182"/>
      <c r="AO1259" s="182"/>
      <c r="AP1259" s="182"/>
      <c r="AQ1259" s="182"/>
      <c r="AR1259" s="182"/>
      <c r="AS1259" s="182"/>
      <c r="AT1259" s="182"/>
      <c r="AU1259" s="183">
        <f t="shared" si="28"/>
        <v>0</v>
      </c>
    </row>
    <row r="1260" spans="1:47" ht="17">
      <c r="A1260" s="257"/>
      <c r="B1260" s="249"/>
      <c r="C1260" s="252"/>
      <c r="D1260" s="252"/>
      <c r="E1260" s="252"/>
      <c r="F1260" s="184" t="s">
        <v>124</v>
      </c>
      <c r="G1260" s="185"/>
      <c r="H1260" s="185"/>
      <c r="I1260" s="185"/>
      <c r="J1260" s="185"/>
      <c r="K1260" s="185"/>
      <c r="L1260" s="185"/>
      <c r="M1260" s="185"/>
      <c r="N1260" s="185"/>
      <c r="O1260" s="185"/>
      <c r="P1260" s="185"/>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3">
        <f t="shared" si="28"/>
        <v>0</v>
      </c>
    </row>
    <row r="1261" spans="1:47" ht="17">
      <c r="A1261" s="257"/>
      <c r="B1261" s="249" t="str">
        <f>'Operating Cost Categories'!A6</f>
        <v>Internet/Phones</v>
      </c>
      <c r="C1261" s="250">
        <f>'Operating Cost Summary'!B1224</f>
        <v>0</v>
      </c>
      <c r="D1261" s="250">
        <f>'Operating Cost Summary'!C1224</f>
        <v>0</v>
      </c>
      <c r="E1261" s="250">
        <f>'Operating Cost Summary'!D1224</f>
        <v>0</v>
      </c>
      <c r="F1261" s="181" t="s">
        <v>122</v>
      </c>
      <c r="G1261" s="182"/>
      <c r="H1261" s="182"/>
      <c r="I1261" s="182"/>
      <c r="J1261" s="182"/>
      <c r="K1261" s="182"/>
      <c r="L1261" s="182"/>
      <c r="M1261" s="182"/>
      <c r="N1261" s="182"/>
      <c r="O1261" s="182"/>
      <c r="P1261" s="182"/>
      <c r="Q1261" s="182"/>
      <c r="R1261" s="182"/>
      <c r="S1261" s="182"/>
      <c r="T1261" s="182"/>
      <c r="U1261" s="182"/>
      <c r="V1261" s="182"/>
      <c r="W1261" s="182"/>
      <c r="X1261" s="182"/>
      <c r="Y1261" s="182"/>
      <c r="Z1261" s="182"/>
      <c r="AA1261" s="182"/>
      <c r="AB1261" s="182"/>
      <c r="AC1261" s="182"/>
      <c r="AD1261" s="182"/>
      <c r="AE1261" s="182"/>
      <c r="AF1261" s="182"/>
      <c r="AG1261" s="182"/>
      <c r="AH1261" s="182"/>
      <c r="AI1261" s="182"/>
      <c r="AJ1261" s="182"/>
      <c r="AK1261" s="182"/>
      <c r="AL1261" s="182"/>
      <c r="AM1261" s="182"/>
      <c r="AN1261" s="182"/>
      <c r="AO1261" s="182"/>
      <c r="AP1261" s="182"/>
      <c r="AQ1261" s="182"/>
      <c r="AR1261" s="182"/>
      <c r="AS1261" s="182"/>
      <c r="AT1261" s="182"/>
      <c r="AU1261" s="183">
        <f t="shared" si="28"/>
        <v>0</v>
      </c>
    </row>
    <row r="1262" spans="1:47" ht="17">
      <c r="A1262" s="257"/>
      <c r="B1262" s="249"/>
      <c r="C1262" s="251"/>
      <c r="D1262" s="251"/>
      <c r="E1262" s="251"/>
      <c r="F1262" s="184" t="s">
        <v>123</v>
      </c>
      <c r="G1262" s="185"/>
      <c r="H1262" s="185"/>
      <c r="I1262" s="185"/>
      <c r="J1262" s="185"/>
      <c r="K1262" s="185"/>
      <c r="L1262" s="185"/>
      <c r="M1262" s="185"/>
      <c r="N1262" s="185"/>
      <c r="O1262" s="185"/>
      <c r="P1262" s="185"/>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3">
        <f t="shared" si="28"/>
        <v>0</v>
      </c>
    </row>
    <row r="1263" spans="1:47" ht="17">
      <c r="A1263" s="257"/>
      <c r="B1263" s="249"/>
      <c r="C1263" s="252"/>
      <c r="D1263" s="252"/>
      <c r="E1263" s="252"/>
      <c r="F1263" s="181" t="s">
        <v>124</v>
      </c>
      <c r="G1263" s="182"/>
      <c r="H1263" s="182"/>
      <c r="I1263" s="182"/>
      <c r="J1263" s="182"/>
      <c r="K1263" s="182"/>
      <c r="L1263" s="182"/>
      <c r="M1263" s="182"/>
      <c r="N1263" s="182"/>
      <c r="O1263" s="182"/>
      <c r="P1263" s="182"/>
      <c r="Q1263" s="182"/>
      <c r="R1263" s="182"/>
      <c r="S1263" s="182"/>
      <c r="T1263" s="182"/>
      <c r="U1263" s="182"/>
      <c r="V1263" s="182"/>
      <c r="W1263" s="182"/>
      <c r="X1263" s="182"/>
      <c r="Y1263" s="182"/>
      <c r="Z1263" s="182"/>
      <c r="AA1263" s="182"/>
      <c r="AB1263" s="182"/>
      <c r="AC1263" s="182"/>
      <c r="AD1263" s="182"/>
      <c r="AE1263" s="182"/>
      <c r="AF1263" s="182"/>
      <c r="AG1263" s="182"/>
      <c r="AH1263" s="182"/>
      <c r="AI1263" s="182"/>
      <c r="AJ1263" s="182"/>
      <c r="AK1263" s="182"/>
      <c r="AL1263" s="182"/>
      <c r="AM1263" s="182"/>
      <c r="AN1263" s="182"/>
      <c r="AO1263" s="182"/>
      <c r="AP1263" s="182"/>
      <c r="AQ1263" s="182"/>
      <c r="AR1263" s="182"/>
      <c r="AS1263" s="182"/>
      <c r="AT1263" s="182"/>
      <c r="AU1263" s="183">
        <f t="shared" si="28"/>
        <v>0</v>
      </c>
    </row>
    <row r="1264" spans="1:47" ht="17">
      <c r="A1264" s="257"/>
      <c r="B1264" s="249" t="str">
        <f>'Operating Cost Categories'!A7</f>
        <v>Office Supplies</v>
      </c>
      <c r="C1264" s="250">
        <f>'Operating Cost Summary'!B1225</f>
        <v>0</v>
      </c>
      <c r="D1264" s="250">
        <f>'Operating Cost Summary'!C1225</f>
        <v>0</v>
      </c>
      <c r="E1264" s="250">
        <f>'Operating Cost Summary'!D1225</f>
        <v>0</v>
      </c>
      <c r="F1264" s="184" t="s">
        <v>122</v>
      </c>
      <c r="G1264" s="185"/>
      <c r="H1264" s="185"/>
      <c r="I1264" s="185"/>
      <c r="J1264" s="185"/>
      <c r="K1264" s="185"/>
      <c r="L1264" s="185"/>
      <c r="M1264" s="185"/>
      <c r="N1264" s="185"/>
      <c r="O1264" s="185"/>
      <c r="P1264" s="185"/>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3">
        <f t="shared" si="28"/>
        <v>0</v>
      </c>
    </row>
    <row r="1265" spans="1:47" ht="17">
      <c r="A1265" s="257"/>
      <c r="B1265" s="249"/>
      <c r="C1265" s="251"/>
      <c r="D1265" s="251"/>
      <c r="E1265" s="251"/>
      <c r="F1265" s="181" t="s">
        <v>123</v>
      </c>
      <c r="G1265" s="182"/>
      <c r="H1265" s="182"/>
      <c r="I1265" s="182"/>
      <c r="J1265" s="182"/>
      <c r="K1265" s="182"/>
      <c r="L1265" s="182"/>
      <c r="M1265" s="182"/>
      <c r="N1265" s="182"/>
      <c r="O1265" s="182"/>
      <c r="P1265" s="182"/>
      <c r="Q1265" s="182"/>
      <c r="R1265" s="182"/>
      <c r="S1265" s="182"/>
      <c r="T1265" s="182"/>
      <c r="U1265" s="182"/>
      <c r="V1265" s="182"/>
      <c r="W1265" s="182"/>
      <c r="X1265" s="182"/>
      <c r="Y1265" s="182"/>
      <c r="Z1265" s="182"/>
      <c r="AA1265" s="182"/>
      <c r="AB1265" s="182"/>
      <c r="AC1265" s="182"/>
      <c r="AD1265" s="182"/>
      <c r="AE1265" s="182"/>
      <c r="AF1265" s="182"/>
      <c r="AG1265" s="182"/>
      <c r="AH1265" s="182"/>
      <c r="AI1265" s="182"/>
      <c r="AJ1265" s="182"/>
      <c r="AK1265" s="182"/>
      <c r="AL1265" s="182"/>
      <c r="AM1265" s="182"/>
      <c r="AN1265" s="182"/>
      <c r="AO1265" s="182"/>
      <c r="AP1265" s="182"/>
      <c r="AQ1265" s="182"/>
      <c r="AR1265" s="182"/>
      <c r="AS1265" s="182"/>
      <c r="AT1265" s="182"/>
      <c r="AU1265" s="183">
        <f t="shared" si="28"/>
        <v>0</v>
      </c>
    </row>
    <row r="1266" spans="1:47" ht="17">
      <c r="A1266" s="257"/>
      <c r="B1266" s="249"/>
      <c r="C1266" s="252"/>
      <c r="D1266" s="252"/>
      <c r="E1266" s="252"/>
      <c r="F1266" s="184" t="s">
        <v>124</v>
      </c>
      <c r="G1266" s="185"/>
      <c r="H1266" s="185"/>
      <c r="I1266" s="185"/>
      <c r="J1266" s="185"/>
      <c r="K1266" s="185"/>
      <c r="L1266" s="185"/>
      <c r="M1266" s="185"/>
      <c r="N1266" s="185"/>
      <c r="O1266" s="185"/>
      <c r="P1266" s="185"/>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3">
        <f t="shared" si="28"/>
        <v>0</v>
      </c>
    </row>
    <row r="1267" spans="1:47" ht="17">
      <c r="A1267" s="257"/>
      <c r="B1267" s="249" t="str">
        <f>'Operating Cost Categories'!A8</f>
        <v>Transportation</v>
      </c>
      <c r="C1267" s="250">
        <f>'Operating Cost Summary'!B1226</f>
        <v>0</v>
      </c>
      <c r="D1267" s="250">
        <f>'Operating Cost Summary'!C1226</f>
        <v>0</v>
      </c>
      <c r="E1267" s="250">
        <f>'Operating Cost Summary'!D1226</f>
        <v>0</v>
      </c>
      <c r="F1267" s="181" t="s">
        <v>122</v>
      </c>
      <c r="G1267" s="182"/>
      <c r="H1267" s="182"/>
      <c r="I1267" s="182"/>
      <c r="J1267" s="182"/>
      <c r="K1267" s="182"/>
      <c r="L1267" s="182"/>
      <c r="M1267" s="182"/>
      <c r="N1267" s="182"/>
      <c r="O1267" s="182"/>
      <c r="P1267" s="182"/>
      <c r="Q1267" s="182"/>
      <c r="R1267" s="182"/>
      <c r="S1267" s="182"/>
      <c r="T1267" s="182"/>
      <c r="U1267" s="182"/>
      <c r="V1267" s="182"/>
      <c r="W1267" s="182"/>
      <c r="X1267" s="182"/>
      <c r="Y1267" s="182"/>
      <c r="Z1267" s="182"/>
      <c r="AA1267" s="182"/>
      <c r="AB1267" s="182"/>
      <c r="AC1267" s="182"/>
      <c r="AD1267" s="182"/>
      <c r="AE1267" s="182"/>
      <c r="AF1267" s="182"/>
      <c r="AG1267" s="182"/>
      <c r="AH1267" s="182"/>
      <c r="AI1267" s="182"/>
      <c r="AJ1267" s="182"/>
      <c r="AK1267" s="182"/>
      <c r="AL1267" s="182"/>
      <c r="AM1267" s="182"/>
      <c r="AN1267" s="182"/>
      <c r="AO1267" s="182"/>
      <c r="AP1267" s="182"/>
      <c r="AQ1267" s="182"/>
      <c r="AR1267" s="182"/>
      <c r="AS1267" s="182"/>
      <c r="AT1267" s="182"/>
      <c r="AU1267" s="183">
        <f t="shared" si="28"/>
        <v>0</v>
      </c>
    </row>
    <row r="1268" spans="1:47" ht="17">
      <c r="A1268" s="257"/>
      <c r="B1268" s="249"/>
      <c r="C1268" s="251"/>
      <c r="D1268" s="251"/>
      <c r="E1268" s="251"/>
      <c r="F1268" s="184" t="s">
        <v>123</v>
      </c>
      <c r="G1268" s="185"/>
      <c r="H1268" s="185"/>
      <c r="I1268" s="185"/>
      <c r="J1268" s="185"/>
      <c r="K1268" s="185"/>
      <c r="L1268" s="185"/>
      <c r="M1268" s="185"/>
      <c r="N1268" s="185"/>
      <c r="O1268" s="185"/>
      <c r="P1268" s="185"/>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3">
        <f t="shared" si="28"/>
        <v>0</v>
      </c>
    </row>
    <row r="1269" spans="1:47" ht="17">
      <c r="A1269" s="257"/>
      <c r="B1269" s="249"/>
      <c r="C1269" s="252"/>
      <c r="D1269" s="252"/>
      <c r="E1269" s="252"/>
      <c r="F1269" s="181" t="s">
        <v>124</v>
      </c>
      <c r="G1269" s="182"/>
      <c r="H1269" s="182"/>
      <c r="I1269" s="182"/>
      <c r="J1269" s="182"/>
      <c r="K1269" s="182"/>
      <c r="L1269" s="182"/>
      <c r="M1269" s="182"/>
      <c r="N1269" s="182"/>
      <c r="O1269" s="182"/>
      <c r="P1269" s="182"/>
      <c r="Q1269" s="182"/>
      <c r="R1269" s="182"/>
      <c r="S1269" s="182"/>
      <c r="T1269" s="182"/>
      <c r="U1269" s="182"/>
      <c r="V1269" s="182"/>
      <c r="W1269" s="182"/>
      <c r="X1269" s="182"/>
      <c r="Y1269" s="182"/>
      <c r="Z1269" s="182"/>
      <c r="AA1269" s="182"/>
      <c r="AB1269" s="182"/>
      <c r="AC1269" s="182"/>
      <c r="AD1269" s="182"/>
      <c r="AE1269" s="182"/>
      <c r="AF1269" s="182"/>
      <c r="AG1269" s="182"/>
      <c r="AH1269" s="182"/>
      <c r="AI1269" s="182"/>
      <c r="AJ1269" s="182"/>
      <c r="AK1269" s="182"/>
      <c r="AL1269" s="182"/>
      <c r="AM1269" s="182"/>
      <c r="AN1269" s="182"/>
      <c r="AO1269" s="182"/>
      <c r="AP1269" s="182"/>
      <c r="AQ1269" s="182"/>
      <c r="AR1269" s="182"/>
      <c r="AS1269" s="182"/>
      <c r="AT1269" s="182"/>
      <c r="AU1269" s="183">
        <f t="shared" si="28"/>
        <v>0</v>
      </c>
    </row>
    <row r="1270" spans="1:47" ht="17">
      <c r="A1270" s="257"/>
      <c r="B1270" s="249" t="str">
        <f>'Operating Cost Categories'!A9</f>
        <v>Consultants/Contracts</v>
      </c>
      <c r="C1270" s="250">
        <f>'Operating Cost Summary'!B1227</f>
        <v>0</v>
      </c>
      <c r="D1270" s="250">
        <f>'Operating Cost Summary'!C1227</f>
        <v>0</v>
      </c>
      <c r="E1270" s="250">
        <f>'Operating Cost Summary'!D1227</f>
        <v>0</v>
      </c>
      <c r="F1270" s="184" t="s">
        <v>122</v>
      </c>
      <c r="G1270" s="185"/>
      <c r="H1270" s="185"/>
      <c r="I1270" s="185"/>
      <c r="J1270" s="185"/>
      <c r="K1270" s="185"/>
      <c r="L1270" s="185"/>
      <c r="M1270" s="185"/>
      <c r="N1270" s="185"/>
      <c r="O1270" s="185"/>
      <c r="P1270" s="185"/>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3">
        <f t="shared" si="28"/>
        <v>0</v>
      </c>
    </row>
    <row r="1271" spans="1:47" ht="17">
      <c r="A1271" s="257"/>
      <c r="B1271" s="249"/>
      <c r="C1271" s="251"/>
      <c r="D1271" s="251"/>
      <c r="E1271" s="251"/>
      <c r="F1271" s="181" t="s">
        <v>123</v>
      </c>
      <c r="G1271" s="182"/>
      <c r="H1271" s="182"/>
      <c r="I1271" s="182"/>
      <c r="J1271" s="182"/>
      <c r="K1271" s="182"/>
      <c r="L1271" s="182"/>
      <c r="M1271" s="182"/>
      <c r="N1271" s="182"/>
      <c r="O1271" s="182"/>
      <c r="P1271" s="182"/>
      <c r="Q1271" s="182"/>
      <c r="R1271" s="182"/>
      <c r="S1271" s="182"/>
      <c r="T1271" s="182"/>
      <c r="U1271" s="182"/>
      <c r="V1271" s="182"/>
      <c r="W1271" s="182"/>
      <c r="X1271" s="182"/>
      <c r="Y1271" s="182"/>
      <c r="Z1271" s="182"/>
      <c r="AA1271" s="182"/>
      <c r="AB1271" s="182"/>
      <c r="AC1271" s="182"/>
      <c r="AD1271" s="182"/>
      <c r="AE1271" s="182"/>
      <c r="AF1271" s="182"/>
      <c r="AG1271" s="182"/>
      <c r="AH1271" s="182"/>
      <c r="AI1271" s="182"/>
      <c r="AJ1271" s="182"/>
      <c r="AK1271" s="182"/>
      <c r="AL1271" s="182"/>
      <c r="AM1271" s="182"/>
      <c r="AN1271" s="182"/>
      <c r="AO1271" s="182"/>
      <c r="AP1271" s="182"/>
      <c r="AQ1271" s="182"/>
      <c r="AR1271" s="182"/>
      <c r="AS1271" s="182"/>
      <c r="AT1271" s="182"/>
      <c r="AU1271" s="183">
        <f t="shared" si="28"/>
        <v>0</v>
      </c>
    </row>
    <row r="1272" spans="1:47" ht="17">
      <c r="A1272" s="257"/>
      <c r="B1272" s="249"/>
      <c r="C1272" s="252"/>
      <c r="D1272" s="252"/>
      <c r="E1272" s="252"/>
      <c r="F1272" s="184" t="s">
        <v>124</v>
      </c>
      <c r="G1272" s="185"/>
      <c r="H1272" s="185"/>
      <c r="I1272" s="185"/>
      <c r="J1272" s="185"/>
      <c r="K1272" s="185"/>
      <c r="L1272" s="185"/>
      <c r="M1272" s="185"/>
      <c r="N1272" s="185"/>
      <c r="O1272" s="185"/>
      <c r="P1272" s="185"/>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3">
        <f t="shared" si="28"/>
        <v>0</v>
      </c>
    </row>
    <row r="1273" spans="1:47" ht="17">
      <c r="A1273" s="257"/>
      <c r="B1273" s="249" t="str">
        <f>'Operating Cost Categories'!A10</f>
        <v>A</v>
      </c>
      <c r="C1273" s="250">
        <f>'Operating Cost Summary'!B1228</f>
        <v>0</v>
      </c>
      <c r="D1273" s="250">
        <f>'Operating Cost Summary'!C1228</f>
        <v>0</v>
      </c>
      <c r="E1273" s="250">
        <f>'Operating Cost Summary'!D1228</f>
        <v>0</v>
      </c>
      <c r="F1273" s="181" t="s">
        <v>122</v>
      </c>
      <c r="G1273" s="182"/>
      <c r="H1273" s="182"/>
      <c r="I1273" s="182"/>
      <c r="J1273" s="182"/>
      <c r="K1273" s="182"/>
      <c r="L1273" s="182"/>
      <c r="M1273" s="182"/>
      <c r="N1273" s="182"/>
      <c r="O1273" s="182"/>
      <c r="P1273" s="182"/>
      <c r="Q1273" s="182"/>
      <c r="R1273" s="182"/>
      <c r="S1273" s="182"/>
      <c r="T1273" s="182"/>
      <c r="U1273" s="182"/>
      <c r="V1273" s="182"/>
      <c r="W1273" s="182"/>
      <c r="X1273" s="182"/>
      <c r="Y1273" s="182"/>
      <c r="Z1273" s="182"/>
      <c r="AA1273" s="182"/>
      <c r="AB1273" s="182"/>
      <c r="AC1273" s="182"/>
      <c r="AD1273" s="182"/>
      <c r="AE1273" s="182"/>
      <c r="AF1273" s="182"/>
      <c r="AG1273" s="182"/>
      <c r="AH1273" s="182"/>
      <c r="AI1273" s="182"/>
      <c r="AJ1273" s="182"/>
      <c r="AK1273" s="182"/>
      <c r="AL1273" s="182"/>
      <c r="AM1273" s="182"/>
      <c r="AN1273" s="182"/>
      <c r="AO1273" s="182"/>
      <c r="AP1273" s="182"/>
      <c r="AQ1273" s="182"/>
      <c r="AR1273" s="182"/>
      <c r="AS1273" s="182"/>
      <c r="AT1273" s="182"/>
      <c r="AU1273" s="183">
        <f t="shared" si="28"/>
        <v>0</v>
      </c>
    </row>
    <row r="1274" spans="1:47" ht="17">
      <c r="A1274" s="257"/>
      <c r="B1274" s="249"/>
      <c r="C1274" s="251"/>
      <c r="D1274" s="251"/>
      <c r="E1274" s="251"/>
      <c r="F1274" s="184" t="s">
        <v>123</v>
      </c>
      <c r="G1274" s="185"/>
      <c r="H1274" s="185"/>
      <c r="I1274" s="185"/>
      <c r="J1274" s="185"/>
      <c r="K1274" s="185"/>
      <c r="L1274" s="185"/>
      <c r="M1274" s="185"/>
      <c r="N1274" s="185"/>
      <c r="O1274" s="185"/>
      <c r="P1274" s="185"/>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3">
        <f t="shared" si="28"/>
        <v>0</v>
      </c>
    </row>
    <row r="1275" spans="1:47" ht="17">
      <c r="A1275" s="257"/>
      <c r="B1275" s="249"/>
      <c r="C1275" s="252"/>
      <c r="D1275" s="252"/>
      <c r="E1275" s="252"/>
      <c r="F1275" s="181" t="s">
        <v>124</v>
      </c>
      <c r="G1275" s="182"/>
      <c r="H1275" s="182"/>
      <c r="I1275" s="182"/>
      <c r="J1275" s="182"/>
      <c r="K1275" s="182"/>
      <c r="L1275" s="182"/>
      <c r="M1275" s="182"/>
      <c r="N1275" s="182"/>
      <c r="O1275" s="182"/>
      <c r="P1275" s="182"/>
      <c r="Q1275" s="182"/>
      <c r="R1275" s="182"/>
      <c r="S1275" s="182"/>
      <c r="T1275" s="182"/>
      <c r="U1275" s="182"/>
      <c r="V1275" s="182"/>
      <c r="W1275" s="182"/>
      <c r="X1275" s="182"/>
      <c r="Y1275" s="182"/>
      <c r="Z1275" s="182"/>
      <c r="AA1275" s="182"/>
      <c r="AB1275" s="182"/>
      <c r="AC1275" s="182"/>
      <c r="AD1275" s="182"/>
      <c r="AE1275" s="182"/>
      <c r="AF1275" s="182"/>
      <c r="AG1275" s="182"/>
      <c r="AH1275" s="182"/>
      <c r="AI1275" s="182"/>
      <c r="AJ1275" s="182"/>
      <c r="AK1275" s="182"/>
      <c r="AL1275" s="182"/>
      <c r="AM1275" s="182"/>
      <c r="AN1275" s="182"/>
      <c r="AO1275" s="182"/>
      <c r="AP1275" s="182"/>
      <c r="AQ1275" s="182"/>
      <c r="AR1275" s="182"/>
      <c r="AS1275" s="182"/>
      <c r="AT1275" s="182"/>
      <c r="AU1275" s="183">
        <f t="shared" si="28"/>
        <v>0</v>
      </c>
    </row>
    <row r="1276" spans="1:47" ht="17">
      <c r="A1276" s="257"/>
      <c r="B1276" s="249" t="str">
        <f>'Operating Cost Categories'!A11</f>
        <v>B</v>
      </c>
      <c r="C1276" s="250">
        <f>'Operating Cost Summary'!B1229</f>
        <v>0</v>
      </c>
      <c r="D1276" s="250">
        <f>'Operating Cost Summary'!C1229</f>
        <v>0</v>
      </c>
      <c r="E1276" s="250">
        <f>'Operating Cost Summary'!D1229</f>
        <v>0</v>
      </c>
      <c r="F1276" s="184" t="s">
        <v>122</v>
      </c>
      <c r="G1276" s="185"/>
      <c r="H1276" s="185"/>
      <c r="I1276" s="185"/>
      <c r="J1276" s="185"/>
      <c r="K1276" s="185"/>
      <c r="L1276" s="185"/>
      <c r="M1276" s="185"/>
      <c r="N1276" s="185"/>
      <c r="O1276" s="185"/>
      <c r="P1276" s="185"/>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3">
        <f t="shared" si="28"/>
        <v>0</v>
      </c>
    </row>
    <row r="1277" spans="1:47" ht="17">
      <c r="A1277" s="257"/>
      <c r="B1277" s="249"/>
      <c r="C1277" s="251"/>
      <c r="D1277" s="251"/>
      <c r="E1277" s="251"/>
      <c r="F1277" s="181" t="s">
        <v>123</v>
      </c>
      <c r="G1277" s="182"/>
      <c r="H1277" s="182"/>
      <c r="I1277" s="182"/>
      <c r="J1277" s="182"/>
      <c r="K1277" s="182"/>
      <c r="L1277" s="182"/>
      <c r="M1277" s="182"/>
      <c r="N1277" s="182"/>
      <c r="O1277" s="182"/>
      <c r="P1277" s="182"/>
      <c r="Q1277" s="182"/>
      <c r="R1277" s="182"/>
      <c r="S1277" s="182"/>
      <c r="T1277" s="182"/>
      <c r="U1277" s="182"/>
      <c r="V1277" s="182"/>
      <c r="W1277" s="182"/>
      <c r="X1277" s="182"/>
      <c r="Y1277" s="182"/>
      <c r="Z1277" s="182"/>
      <c r="AA1277" s="182"/>
      <c r="AB1277" s="182"/>
      <c r="AC1277" s="182"/>
      <c r="AD1277" s="182"/>
      <c r="AE1277" s="182"/>
      <c r="AF1277" s="182"/>
      <c r="AG1277" s="182"/>
      <c r="AH1277" s="182"/>
      <c r="AI1277" s="182"/>
      <c r="AJ1277" s="182"/>
      <c r="AK1277" s="182"/>
      <c r="AL1277" s="182"/>
      <c r="AM1277" s="182"/>
      <c r="AN1277" s="182"/>
      <c r="AO1277" s="182"/>
      <c r="AP1277" s="182"/>
      <c r="AQ1277" s="182"/>
      <c r="AR1277" s="182"/>
      <c r="AS1277" s="182"/>
      <c r="AT1277" s="182"/>
      <c r="AU1277" s="183">
        <f t="shared" si="28"/>
        <v>0</v>
      </c>
    </row>
    <row r="1278" spans="1:47" ht="17">
      <c r="A1278" s="257"/>
      <c r="B1278" s="249"/>
      <c r="C1278" s="252"/>
      <c r="D1278" s="252"/>
      <c r="E1278" s="252"/>
      <c r="F1278" s="184" t="s">
        <v>124</v>
      </c>
      <c r="G1278" s="185"/>
      <c r="H1278" s="185"/>
      <c r="I1278" s="185"/>
      <c r="J1278" s="185"/>
      <c r="K1278" s="185"/>
      <c r="L1278" s="185"/>
      <c r="M1278" s="185"/>
      <c r="N1278" s="185"/>
      <c r="O1278" s="185"/>
      <c r="P1278" s="185"/>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3">
        <f t="shared" si="28"/>
        <v>0</v>
      </c>
    </row>
    <row r="1279" spans="1:47" ht="17">
      <c r="A1279" s="257"/>
      <c r="B1279" s="249" t="str">
        <f>'Operating Cost Categories'!A12</f>
        <v>C</v>
      </c>
      <c r="C1279" s="250">
        <f>'Operating Cost Summary'!B1230</f>
        <v>0</v>
      </c>
      <c r="D1279" s="250">
        <f>'Operating Cost Summary'!C1230</f>
        <v>0</v>
      </c>
      <c r="E1279" s="250">
        <f>'Operating Cost Summary'!D1230</f>
        <v>0</v>
      </c>
      <c r="F1279" s="181" t="s">
        <v>122</v>
      </c>
      <c r="G1279" s="182"/>
      <c r="H1279" s="182"/>
      <c r="I1279" s="182"/>
      <c r="J1279" s="182"/>
      <c r="K1279" s="182"/>
      <c r="L1279" s="182"/>
      <c r="M1279" s="182"/>
      <c r="N1279" s="182"/>
      <c r="O1279" s="182"/>
      <c r="P1279" s="182"/>
      <c r="Q1279" s="182"/>
      <c r="R1279" s="182"/>
      <c r="S1279" s="182"/>
      <c r="T1279" s="182"/>
      <c r="U1279" s="182"/>
      <c r="V1279" s="182"/>
      <c r="W1279" s="182"/>
      <c r="X1279" s="182"/>
      <c r="Y1279" s="182"/>
      <c r="Z1279" s="182"/>
      <c r="AA1279" s="182"/>
      <c r="AB1279" s="182"/>
      <c r="AC1279" s="182"/>
      <c r="AD1279" s="182"/>
      <c r="AE1279" s="182"/>
      <c r="AF1279" s="182"/>
      <c r="AG1279" s="182"/>
      <c r="AH1279" s="182"/>
      <c r="AI1279" s="182"/>
      <c r="AJ1279" s="182"/>
      <c r="AK1279" s="182"/>
      <c r="AL1279" s="182"/>
      <c r="AM1279" s="182"/>
      <c r="AN1279" s="182"/>
      <c r="AO1279" s="182"/>
      <c r="AP1279" s="182"/>
      <c r="AQ1279" s="182"/>
      <c r="AR1279" s="182"/>
      <c r="AS1279" s="182"/>
      <c r="AT1279" s="182"/>
      <c r="AU1279" s="183">
        <f t="shared" si="28"/>
        <v>0</v>
      </c>
    </row>
    <row r="1280" spans="1:47" ht="17">
      <c r="A1280" s="257"/>
      <c r="B1280" s="249"/>
      <c r="C1280" s="251"/>
      <c r="D1280" s="251"/>
      <c r="E1280" s="251"/>
      <c r="F1280" s="184" t="s">
        <v>123</v>
      </c>
      <c r="G1280" s="185"/>
      <c r="H1280" s="185"/>
      <c r="I1280" s="185"/>
      <c r="J1280" s="185"/>
      <c r="K1280" s="185"/>
      <c r="L1280" s="185"/>
      <c r="M1280" s="185"/>
      <c r="N1280" s="185"/>
      <c r="O1280" s="185"/>
      <c r="P1280" s="185"/>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3">
        <f t="shared" si="28"/>
        <v>0</v>
      </c>
    </row>
    <row r="1281" spans="1:47" ht="17">
      <c r="A1281" s="257"/>
      <c r="B1281" s="249"/>
      <c r="C1281" s="252"/>
      <c r="D1281" s="252"/>
      <c r="E1281" s="252"/>
      <c r="F1281" s="181" t="s">
        <v>124</v>
      </c>
      <c r="G1281" s="182"/>
      <c r="H1281" s="182"/>
      <c r="I1281" s="182"/>
      <c r="J1281" s="182"/>
      <c r="K1281" s="182"/>
      <c r="L1281" s="182"/>
      <c r="M1281" s="182"/>
      <c r="N1281" s="182"/>
      <c r="O1281" s="182"/>
      <c r="P1281" s="182"/>
      <c r="Q1281" s="182"/>
      <c r="R1281" s="182"/>
      <c r="S1281" s="182"/>
      <c r="T1281" s="182"/>
      <c r="U1281" s="182"/>
      <c r="V1281" s="182"/>
      <c r="W1281" s="182"/>
      <c r="X1281" s="182"/>
      <c r="Y1281" s="182"/>
      <c r="Z1281" s="182"/>
      <c r="AA1281" s="182"/>
      <c r="AB1281" s="182"/>
      <c r="AC1281" s="182"/>
      <c r="AD1281" s="182"/>
      <c r="AE1281" s="182"/>
      <c r="AF1281" s="182"/>
      <c r="AG1281" s="182"/>
      <c r="AH1281" s="182"/>
      <c r="AI1281" s="182"/>
      <c r="AJ1281" s="182"/>
      <c r="AK1281" s="182"/>
      <c r="AL1281" s="182"/>
      <c r="AM1281" s="182"/>
      <c r="AN1281" s="182"/>
      <c r="AO1281" s="182"/>
      <c r="AP1281" s="182"/>
      <c r="AQ1281" s="182"/>
      <c r="AR1281" s="182"/>
      <c r="AS1281" s="182"/>
      <c r="AT1281" s="182"/>
      <c r="AU1281" s="183">
        <f t="shared" si="28"/>
        <v>0</v>
      </c>
    </row>
    <row r="1282" spans="1:47" ht="17">
      <c r="A1282" s="257"/>
      <c r="B1282" s="249" t="str">
        <f>'Operating Cost Categories'!A13</f>
        <v>D</v>
      </c>
      <c r="C1282" s="250">
        <f>'Operating Cost Summary'!B1231</f>
        <v>0</v>
      </c>
      <c r="D1282" s="250">
        <f>'Operating Cost Summary'!C1231</f>
        <v>0</v>
      </c>
      <c r="E1282" s="250">
        <f>'Operating Cost Summary'!D1231</f>
        <v>0</v>
      </c>
      <c r="F1282" s="184" t="s">
        <v>122</v>
      </c>
      <c r="G1282" s="185"/>
      <c r="H1282" s="185"/>
      <c r="I1282" s="185"/>
      <c r="J1282" s="185"/>
      <c r="K1282" s="185"/>
      <c r="L1282" s="185"/>
      <c r="M1282" s="185"/>
      <c r="N1282" s="185"/>
      <c r="O1282" s="185"/>
      <c r="P1282" s="185"/>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3">
        <f t="shared" si="28"/>
        <v>0</v>
      </c>
    </row>
    <row r="1283" spans="1:47" ht="17">
      <c r="A1283" s="257"/>
      <c r="B1283" s="249"/>
      <c r="C1283" s="251"/>
      <c r="D1283" s="251"/>
      <c r="E1283" s="251"/>
      <c r="F1283" s="181" t="s">
        <v>123</v>
      </c>
      <c r="G1283" s="182"/>
      <c r="H1283" s="182"/>
      <c r="I1283" s="182"/>
      <c r="J1283" s="182"/>
      <c r="K1283" s="182"/>
      <c r="L1283" s="182"/>
      <c r="M1283" s="182"/>
      <c r="N1283" s="182"/>
      <c r="O1283" s="182"/>
      <c r="P1283" s="182"/>
      <c r="Q1283" s="182"/>
      <c r="R1283" s="182"/>
      <c r="S1283" s="182"/>
      <c r="T1283" s="182"/>
      <c r="U1283" s="182"/>
      <c r="V1283" s="182"/>
      <c r="W1283" s="182"/>
      <c r="X1283" s="182"/>
      <c r="Y1283" s="182"/>
      <c r="Z1283" s="182"/>
      <c r="AA1283" s="182"/>
      <c r="AB1283" s="182"/>
      <c r="AC1283" s="182"/>
      <c r="AD1283" s="182"/>
      <c r="AE1283" s="182"/>
      <c r="AF1283" s="182"/>
      <c r="AG1283" s="182"/>
      <c r="AH1283" s="182"/>
      <c r="AI1283" s="182"/>
      <c r="AJ1283" s="182"/>
      <c r="AK1283" s="182"/>
      <c r="AL1283" s="182"/>
      <c r="AM1283" s="182"/>
      <c r="AN1283" s="182"/>
      <c r="AO1283" s="182"/>
      <c r="AP1283" s="182"/>
      <c r="AQ1283" s="182"/>
      <c r="AR1283" s="182"/>
      <c r="AS1283" s="182"/>
      <c r="AT1283" s="182"/>
      <c r="AU1283" s="183">
        <f t="shared" si="28"/>
        <v>0</v>
      </c>
    </row>
    <row r="1284" spans="1:47" ht="17">
      <c r="A1284" s="257"/>
      <c r="B1284" s="249"/>
      <c r="C1284" s="252"/>
      <c r="D1284" s="252"/>
      <c r="E1284" s="252"/>
      <c r="F1284" s="184" t="s">
        <v>124</v>
      </c>
      <c r="G1284" s="185"/>
      <c r="H1284" s="185"/>
      <c r="I1284" s="185"/>
      <c r="J1284" s="185"/>
      <c r="K1284" s="185"/>
      <c r="L1284" s="185"/>
      <c r="M1284" s="185"/>
      <c r="N1284" s="185"/>
      <c r="O1284" s="185"/>
      <c r="P1284" s="185"/>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3">
        <f t="shared" si="28"/>
        <v>0</v>
      </c>
    </row>
    <row r="1285" spans="1:47" ht="17">
      <c r="A1285" s="257"/>
      <c r="B1285" s="249" t="str">
        <f>'Operating Cost Categories'!A14</f>
        <v>E</v>
      </c>
      <c r="C1285" s="250">
        <f>'Operating Cost Summary'!B1232</f>
        <v>0</v>
      </c>
      <c r="D1285" s="250">
        <f>'Operating Cost Summary'!C1232</f>
        <v>0</v>
      </c>
      <c r="E1285" s="250">
        <f>'Operating Cost Summary'!D1232</f>
        <v>0</v>
      </c>
      <c r="F1285" s="181" t="s">
        <v>122</v>
      </c>
      <c r="G1285" s="182"/>
      <c r="H1285" s="182"/>
      <c r="I1285" s="182"/>
      <c r="J1285" s="182"/>
      <c r="K1285" s="182"/>
      <c r="L1285" s="182"/>
      <c r="M1285" s="182"/>
      <c r="N1285" s="182"/>
      <c r="O1285" s="182"/>
      <c r="P1285" s="182"/>
      <c r="Q1285" s="182"/>
      <c r="R1285" s="182"/>
      <c r="S1285" s="182"/>
      <c r="T1285" s="182"/>
      <c r="U1285" s="182"/>
      <c r="V1285" s="182"/>
      <c r="W1285" s="182"/>
      <c r="X1285" s="182"/>
      <c r="Y1285" s="182"/>
      <c r="Z1285" s="182"/>
      <c r="AA1285" s="182"/>
      <c r="AB1285" s="182"/>
      <c r="AC1285" s="182"/>
      <c r="AD1285" s="182"/>
      <c r="AE1285" s="182"/>
      <c r="AF1285" s="182"/>
      <c r="AG1285" s="182"/>
      <c r="AH1285" s="182"/>
      <c r="AI1285" s="182"/>
      <c r="AJ1285" s="182"/>
      <c r="AK1285" s="182"/>
      <c r="AL1285" s="182"/>
      <c r="AM1285" s="182"/>
      <c r="AN1285" s="182"/>
      <c r="AO1285" s="182"/>
      <c r="AP1285" s="182"/>
      <c r="AQ1285" s="182"/>
      <c r="AR1285" s="182"/>
      <c r="AS1285" s="182"/>
      <c r="AT1285" s="182"/>
      <c r="AU1285" s="183">
        <f t="shared" si="28"/>
        <v>0</v>
      </c>
    </row>
    <row r="1286" spans="1:47" ht="17">
      <c r="A1286" s="257"/>
      <c r="B1286" s="249"/>
      <c r="C1286" s="251"/>
      <c r="D1286" s="251"/>
      <c r="E1286" s="251"/>
      <c r="F1286" s="184" t="s">
        <v>123</v>
      </c>
      <c r="G1286" s="186"/>
      <c r="H1286" s="186"/>
      <c r="I1286" s="186"/>
      <c r="J1286" s="186"/>
      <c r="K1286" s="186"/>
      <c r="L1286" s="186"/>
      <c r="M1286" s="186"/>
      <c r="N1286" s="186"/>
      <c r="O1286" s="186"/>
      <c r="P1286" s="186"/>
      <c r="Q1286" s="186"/>
      <c r="R1286" s="186"/>
      <c r="S1286" s="186"/>
      <c r="T1286" s="186"/>
      <c r="U1286" s="186"/>
      <c r="V1286" s="186"/>
      <c r="W1286" s="186"/>
      <c r="X1286" s="186"/>
      <c r="Y1286" s="186"/>
      <c r="Z1286" s="186"/>
      <c r="AA1286" s="186"/>
      <c r="AB1286" s="186"/>
      <c r="AC1286" s="186"/>
      <c r="AD1286" s="186"/>
      <c r="AE1286" s="186"/>
      <c r="AF1286" s="186"/>
      <c r="AG1286" s="186"/>
      <c r="AH1286" s="186"/>
      <c r="AI1286" s="186"/>
      <c r="AJ1286" s="186"/>
      <c r="AK1286" s="186"/>
      <c r="AL1286" s="186"/>
      <c r="AM1286" s="186"/>
      <c r="AN1286" s="186"/>
      <c r="AO1286" s="186"/>
      <c r="AP1286" s="186"/>
      <c r="AQ1286" s="186"/>
      <c r="AR1286" s="186"/>
      <c r="AS1286" s="186"/>
      <c r="AT1286" s="186"/>
      <c r="AU1286" s="183">
        <f t="shared" si="28"/>
        <v>0</v>
      </c>
    </row>
    <row r="1287" spans="1:47" ht="17">
      <c r="A1287" s="257"/>
      <c r="B1287" s="249"/>
      <c r="C1287" s="252"/>
      <c r="D1287" s="252"/>
      <c r="E1287" s="252"/>
      <c r="F1287" s="181" t="s">
        <v>124</v>
      </c>
      <c r="G1287" s="187"/>
      <c r="H1287" s="187"/>
      <c r="I1287" s="187"/>
      <c r="J1287" s="187"/>
      <c r="K1287" s="187"/>
      <c r="L1287" s="187"/>
      <c r="M1287" s="187"/>
      <c r="N1287" s="187"/>
      <c r="O1287" s="187"/>
      <c r="P1287" s="187"/>
      <c r="Q1287" s="187"/>
      <c r="R1287" s="187"/>
      <c r="S1287" s="187"/>
      <c r="T1287" s="187"/>
      <c r="U1287" s="187"/>
      <c r="V1287" s="187"/>
      <c r="W1287" s="187"/>
      <c r="X1287" s="187"/>
      <c r="Y1287" s="187"/>
      <c r="Z1287" s="187"/>
      <c r="AA1287" s="187"/>
      <c r="AB1287" s="187"/>
      <c r="AC1287" s="187"/>
      <c r="AD1287" s="187"/>
      <c r="AE1287" s="187"/>
      <c r="AF1287" s="187"/>
      <c r="AG1287" s="187"/>
      <c r="AH1287" s="187"/>
      <c r="AI1287" s="187"/>
      <c r="AJ1287" s="187"/>
      <c r="AK1287" s="187"/>
      <c r="AL1287" s="187"/>
      <c r="AM1287" s="187"/>
      <c r="AN1287" s="187"/>
      <c r="AO1287" s="187"/>
      <c r="AP1287" s="187"/>
      <c r="AQ1287" s="187"/>
      <c r="AR1287" s="187"/>
      <c r="AS1287" s="187"/>
      <c r="AT1287" s="187"/>
      <c r="AU1287" s="183">
        <f t="shared" si="28"/>
        <v>0</v>
      </c>
    </row>
    <row r="1289" spans="1:47" ht="19">
      <c r="A1289" s="261" t="s">
        <v>132</v>
      </c>
      <c r="B1289" s="263" t="s">
        <v>120</v>
      </c>
      <c r="C1289" s="264" t="s">
        <v>27</v>
      </c>
      <c r="D1289" s="264" t="s">
        <v>28</v>
      </c>
      <c r="E1289" s="264" t="s">
        <v>29</v>
      </c>
      <c r="F1289" s="253" t="s">
        <v>26</v>
      </c>
      <c r="G1289" s="254" t="s">
        <v>2</v>
      </c>
      <c r="H1289" s="255"/>
      <c r="I1289" s="255"/>
      <c r="J1289" s="255"/>
      <c r="K1289" s="255"/>
      <c r="L1289" s="255"/>
      <c r="M1289" s="255"/>
      <c r="N1289" s="255"/>
      <c r="O1289" s="255"/>
      <c r="P1289" s="255"/>
      <c r="Q1289" s="255"/>
      <c r="R1289" s="255"/>
      <c r="S1289" s="255"/>
      <c r="T1289" s="255"/>
      <c r="U1289" s="255"/>
      <c r="V1289" s="255"/>
      <c r="W1289" s="255"/>
      <c r="X1289" s="255"/>
      <c r="Y1289" s="255"/>
      <c r="Z1289" s="255"/>
      <c r="AA1289" s="255"/>
      <c r="AB1289" s="255"/>
      <c r="AC1289" s="255"/>
      <c r="AD1289" s="255"/>
      <c r="AE1289" s="255"/>
      <c r="AF1289" s="255"/>
      <c r="AG1289" s="255"/>
      <c r="AH1289" s="255"/>
      <c r="AI1289" s="255"/>
      <c r="AJ1289" s="255"/>
      <c r="AK1289" s="255"/>
      <c r="AL1289" s="255"/>
      <c r="AM1289" s="255"/>
      <c r="AN1289" s="255"/>
      <c r="AO1289" s="255"/>
      <c r="AP1289" s="255"/>
      <c r="AQ1289" s="255"/>
      <c r="AR1289" s="255"/>
      <c r="AS1289" s="255"/>
      <c r="AT1289" s="255"/>
      <c r="AU1289" s="256" t="s">
        <v>0</v>
      </c>
    </row>
    <row r="1290" spans="1:47" ht="18">
      <c r="A1290" s="262"/>
      <c r="B1290" s="263"/>
      <c r="C1290" s="265"/>
      <c r="D1290" s="265"/>
      <c r="E1290" s="265"/>
      <c r="F1290" s="253"/>
      <c r="G1290" s="180" t="str">
        <f>'Initiative Basics'!C3</f>
        <v>A</v>
      </c>
      <c r="H1290" s="180" t="str">
        <f>'Initiative Basics'!C4</f>
        <v>B</v>
      </c>
      <c r="I1290" s="180" t="str">
        <f>'Initiative Basics'!C5</f>
        <v>C</v>
      </c>
      <c r="J1290" s="180" t="str">
        <f>'Initiative Basics'!C6</f>
        <v>D</v>
      </c>
      <c r="K1290" s="180" t="str">
        <f>'Initiative Basics'!C7</f>
        <v>E</v>
      </c>
      <c r="L1290" s="180" t="str">
        <f>'Initiative Basics'!C8</f>
        <v>F</v>
      </c>
      <c r="M1290" s="180" t="str">
        <f>'Initiative Basics'!C9</f>
        <v>G</v>
      </c>
      <c r="N1290" s="180" t="str">
        <f>'Initiative Basics'!C10</f>
        <v>H</v>
      </c>
      <c r="O1290" s="180" t="str">
        <f>'Initiative Basics'!C11</f>
        <v>I</v>
      </c>
      <c r="P1290" s="180" t="str">
        <f>'Initiative Basics'!C12</f>
        <v>J</v>
      </c>
      <c r="Q1290" s="180" t="str">
        <f>'Initiative Basics'!C13</f>
        <v>K</v>
      </c>
      <c r="R1290" s="180" t="str">
        <f>'Initiative Basics'!C14</f>
        <v>L</v>
      </c>
      <c r="S1290" s="180" t="str">
        <f>'Initiative Basics'!C15</f>
        <v>M</v>
      </c>
      <c r="T1290" s="180" t="str">
        <f>'Initiative Basics'!C16</f>
        <v>N</v>
      </c>
      <c r="U1290" s="180" t="str">
        <f>'Initiative Basics'!C17</f>
        <v>O</v>
      </c>
      <c r="V1290" s="180" t="str">
        <f>'Initiative Basics'!C18</f>
        <v>P</v>
      </c>
      <c r="W1290" s="180" t="str">
        <f>'Initiative Basics'!C19</f>
        <v>Q</v>
      </c>
      <c r="X1290" s="180" t="str">
        <f>'Initiative Basics'!C20</f>
        <v>R</v>
      </c>
      <c r="Y1290" s="180" t="str">
        <f>'Initiative Basics'!C21</f>
        <v>S</v>
      </c>
      <c r="Z1290" s="180" t="str">
        <f>'Initiative Basics'!C22</f>
        <v>T</v>
      </c>
      <c r="AA1290" s="180" t="str">
        <f>'Initiative Basics'!C23</f>
        <v>U</v>
      </c>
      <c r="AB1290" s="180" t="str">
        <f>'Initiative Basics'!C24</f>
        <v>V</v>
      </c>
      <c r="AC1290" s="180" t="str">
        <f>'Initiative Basics'!C25</f>
        <v>W</v>
      </c>
      <c r="AD1290" s="180" t="str">
        <f>'Initiative Basics'!C26</f>
        <v>X</v>
      </c>
      <c r="AE1290" s="180" t="str">
        <f>'Initiative Basics'!C27</f>
        <v>Y</v>
      </c>
      <c r="AF1290" s="180" t="str">
        <f>'Initiative Basics'!C28</f>
        <v>Z</v>
      </c>
      <c r="AG1290" s="180">
        <f>'Initiative Basics'!C29</f>
        <v>0</v>
      </c>
      <c r="AH1290" s="180">
        <f>'Initiative Basics'!C30</f>
        <v>0</v>
      </c>
      <c r="AI1290" s="180">
        <f>'Initiative Basics'!C31</f>
        <v>0</v>
      </c>
      <c r="AJ1290" s="180">
        <f>'Initiative Basics'!C32</f>
        <v>0</v>
      </c>
      <c r="AK1290" s="180">
        <f>'Initiative Basics'!C33</f>
        <v>0</v>
      </c>
      <c r="AL1290" s="180">
        <f>'Initiative Basics'!C34</f>
        <v>0</v>
      </c>
      <c r="AM1290" s="180">
        <f>'Initiative Basics'!C35</f>
        <v>0</v>
      </c>
      <c r="AN1290" s="180">
        <f>'Initiative Basics'!C36</f>
        <v>0</v>
      </c>
      <c r="AO1290" s="180">
        <f>'Initiative Basics'!C37</f>
        <v>0</v>
      </c>
      <c r="AP1290" s="180">
        <f>'Initiative Basics'!C38</f>
        <v>0</v>
      </c>
      <c r="AQ1290" s="180">
        <f>'Initiative Basics'!C39</f>
        <v>0</v>
      </c>
      <c r="AR1290" s="180">
        <f>'Initiative Basics'!C40</f>
        <v>0</v>
      </c>
      <c r="AS1290" s="180">
        <f>'Initiative Basics'!C41</f>
        <v>0</v>
      </c>
      <c r="AT1290" s="180">
        <f>'Initiative Basics'!C342</f>
        <v>0</v>
      </c>
      <c r="AU1290" s="256"/>
    </row>
    <row r="1291" spans="1:47" ht="17">
      <c r="A1291" s="257">
        <f>'Initiative Basics'!A33</f>
        <v>0</v>
      </c>
      <c r="B1291" s="258" t="str">
        <f>'Operating Cost Categories'!A2</f>
        <v>Staff</v>
      </c>
      <c r="C1291" s="250">
        <f>'Operating Cost Summary'!B1262</f>
        <v>0</v>
      </c>
      <c r="D1291" s="250">
        <f>'Operating Cost Summary'!C1262</f>
        <v>0</v>
      </c>
      <c r="E1291" s="250">
        <f>'Operating Cost Summary'!D1262</f>
        <v>0</v>
      </c>
      <c r="F1291" s="181" t="s">
        <v>122</v>
      </c>
      <c r="G1291" s="182"/>
      <c r="H1291" s="182"/>
      <c r="I1291" s="182"/>
      <c r="J1291" s="182"/>
      <c r="K1291" s="182"/>
      <c r="L1291" s="182"/>
      <c r="M1291" s="182"/>
      <c r="N1291" s="182"/>
      <c r="O1291" s="182"/>
      <c r="P1291" s="182"/>
      <c r="Q1291" s="182"/>
      <c r="R1291" s="182"/>
      <c r="S1291" s="182"/>
      <c r="T1291" s="182"/>
      <c r="U1291" s="182"/>
      <c r="V1291" s="182"/>
      <c r="W1291" s="182"/>
      <c r="X1291" s="182"/>
      <c r="Y1291" s="182"/>
      <c r="Z1291" s="182"/>
      <c r="AA1291" s="182"/>
      <c r="AB1291" s="182"/>
      <c r="AC1291" s="182"/>
      <c r="AD1291" s="182"/>
      <c r="AE1291" s="182"/>
      <c r="AF1291" s="182"/>
      <c r="AG1291" s="182"/>
      <c r="AH1291" s="182"/>
      <c r="AI1291" s="182"/>
      <c r="AJ1291" s="182"/>
      <c r="AK1291" s="182"/>
      <c r="AL1291" s="182"/>
      <c r="AM1291" s="182"/>
      <c r="AN1291" s="182"/>
      <c r="AO1291" s="182"/>
      <c r="AP1291" s="182"/>
      <c r="AQ1291" s="182"/>
      <c r="AR1291" s="182"/>
      <c r="AS1291" s="182"/>
      <c r="AT1291" s="182"/>
      <c r="AU1291" s="183">
        <f>SUM(G1291:AT1291)</f>
        <v>0</v>
      </c>
    </row>
    <row r="1292" spans="1:47" ht="17">
      <c r="A1292" s="257"/>
      <c r="B1292" s="259"/>
      <c r="C1292" s="251"/>
      <c r="D1292" s="251"/>
      <c r="E1292" s="251"/>
      <c r="F1292" s="184" t="s">
        <v>123</v>
      </c>
      <c r="G1292" s="185"/>
      <c r="H1292" s="185"/>
      <c r="I1292" s="185"/>
      <c r="J1292" s="185"/>
      <c r="K1292" s="185"/>
      <c r="L1292" s="185"/>
      <c r="M1292" s="185"/>
      <c r="N1292" s="185"/>
      <c r="O1292" s="185"/>
      <c r="P1292" s="185"/>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3">
        <f t="shared" ref="AU1292:AU1329" si="29">SUM(G1292:AT1292)</f>
        <v>0</v>
      </c>
    </row>
    <row r="1293" spans="1:47" ht="17">
      <c r="A1293" s="257"/>
      <c r="B1293" s="260"/>
      <c r="C1293" s="252"/>
      <c r="D1293" s="252"/>
      <c r="E1293" s="252"/>
      <c r="F1293" s="181" t="s">
        <v>124</v>
      </c>
      <c r="G1293" s="182"/>
      <c r="H1293" s="182"/>
      <c r="I1293" s="182"/>
      <c r="J1293" s="182"/>
      <c r="K1293" s="182"/>
      <c r="L1293" s="182"/>
      <c r="M1293" s="182"/>
      <c r="N1293" s="182"/>
      <c r="O1293" s="182"/>
      <c r="P1293" s="182"/>
      <c r="Q1293" s="182"/>
      <c r="R1293" s="182"/>
      <c r="S1293" s="182"/>
      <c r="T1293" s="182"/>
      <c r="U1293" s="182"/>
      <c r="V1293" s="182"/>
      <c r="W1293" s="182"/>
      <c r="X1293" s="182"/>
      <c r="Y1293" s="182"/>
      <c r="Z1293" s="182"/>
      <c r="AA1293" s="182"/>
      <c r="AB1293" s="182"/>
      <c r="AC1293" s="182"/>
      <c r="AD1293" s="182"/>
      <c r="AE1293" s="182"/>
      <c r="AF1293" s="182"/>
      <c r="AG1293" s="182"/>
      <c r="AH1293" s="182"/>
      <c r="AI1293" s="182"/>
      <c r="AJ1293" s="182"/>
      <c r="AK1293" s="182"/>
      <c r="AL1293" s="182"/>
      <c r="AM1293" s="182"/>
      <c r="AN1293" s="182"/>
      <c r="AO1293" s="182"/>
      <c r="AP1293" s="182"/>
      <c r="AQ1293" s="182"/>
      <c r="AR1293" s="182"/>
      <c r="AS1293" s="182"/>
      <c r="AT1293" s="182"/>
      <c r="AU1293" s="183">
        <f t="shared" si="29"/>
        <v>0</v>
      </c>
    </row>
    <row r="1294" spans="1:47" ht="17">
      <c r="A1294" s="257"/>
      <c r="B1294" s="258" t="str">
        <f>'Operating Cost Categories'!A3</f>
        <v>Insurance</v>
      </c>
      <c r="C1294" s="250">
        <f>'Operating Cost Summary'!B1263</f>
        <v>0</v>
      </c>
      <c r="D1294" s="250">
        <f>'Operating Cost Summary'!C1263</f>
        <v>0</v>
      </c>
      <c r="E1294" s="250">
        <f>'Operating Cost Summary'!D1263</f>
        <v>0</v>
      </c>
      <c r="F1294" s="184" t="s">
        <v>122</v>
      </c>
      <c r="G1294" s="185"/>
      <c r="H1294" s="185"/>
      <c r="I1294" s="185"/>
      <c r="J1294" s="185"/>
      <c r="K1294" s="185"/>
      <c r="L1294" s="185"/>
      <c r="M1294" s="185"/>
      <c r="N1294" s="185"/>
      <c r="O1294" s="185"/>
      <c r="P1294" s="185"/>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3">
        <f t="shared" si="29"/>
        <v>0</v>
      </c>
    </row>
    <row r="1295" spans="1:47" ht="17">
      <c r="A1295" s="257"/>
      <c r="B1295" s="259"/>
      <c r="C1295" s="251"/>
      <c r="D1295" s="251"/>
      <c r="E1295" s="251"/>
      <c r="F1295" s="181" t="s">
        <v>123</v>
      </c>
      <c r="G1295" s="182"/>
      <c r="H1295" s="182"/>
      <c r="I1295" s="182"/>
      <c r="J1295" s="182"/>
      <c r="K1295" s="182"/>
      <c r="L1295" s="182"/>
      <c r="M1295" s="182"/>
      <c r="N1295" s="182"/>
      <c r="O1295" s="182"/>
      <c r="P1295" s="182"/>
      <c r="Q1295" s="182"/>
      <c r="R1295" s="182"/>
      <c r="S1295" s="182"/>
      <c r="T1295" s="182"/>
      <c r="U1295" s="182"/>
      <c r="V1295" s="182"/>
      <c r="W1295" s="182"/>
      <c r="X1295" s="182"/>
      <c r="Y1295" s="182"/>
      <c r="Z1295" s="182"/>
      <c r="AA1295" s="182"/>
      <c r="AB1295" s="182"/>
      <c r="AC1295" s="182"/>
      <c r="AD1295" s="182"/>
      <c r="AE1295" s="182"/>
      <c r="AF1295" s="182"/>
      <c r="AG1295" s="182"/>
      <c r="AH1295" s="182"/>
      <c r="AI1295" s="182"/>
      <c r="AJ1295" s="182"/>
      <c r="AK1295" s="182"/>
      <c r="AL1295" s="182"/>
      <c r="AM1295" s="182"/>
      <c r="AN1295" s="182"/>
      <c r="AO1295" s="182"/>
      <c r="AP1295" s="182"/>
      <c r="AQ1295" s="182"/>
      <c r="AR1295" s="182"/>
      <c r="AS1295" s="182"/>
      <c r="AT1295" s="182"/>
      <c r="AU1295" s="183">
        <f t="shared" si="29"/>
        <v>0</v>
      </c>
    </row>
    <row r="1296" spans="1:47" ht="17">
      <c r="A1296" s="257"/>
      <c r="B1296" s="260"/>
      <c r="C1296" s="252"/>
      <c r="D1296" s="252"/>
      <c r="E1296" s="252"/>
      <c r="F1296" s="184" t="s">
        <v>124</v>
      </c>
      <c r="G1296" s="185"/>
      <c r="H1296" s="185"/>
      <c r="I1296" s="185"/>
      <c r="J1296" s="185"/>
      <c r="K1296" s="185"/>
      <c r="L1296" s="185"/>
      <c r="M1296" s="185"/>
      <c r="N1296" s="185"/>
      <c r="O1296" s="185"/>
      <c r="P1296" s="185"/>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3">
        <f t="shared" si="29"/>
        <v>0</v>
      </c>
    </row>
    <row r="1297" spans="1:47" ht="17">
      <c r="A1297" s="257"/>
      <c r="B1297" s="249" t="str">
        <f>'Operating Cost Categories'!A4</f>
        <v>Rent</v>
      </c>
      <c r="C1297" s="250">
        <f>'Operating Cost Summary'!B1264</f>
        <v>0</v>
      </c>
      <c r="D1297" s="250">
        <f>'Operating Cost Summary'!C1264</f>
        <v>0</v>
      </c>
      <c r="E1297" s="250">
        <f>'Operating Cost Summary'!D1264</f>
        <v>0</v>
      </c>
      <c r="F1297" s="181" t="s">
        <v>122</v>
      </c>
      <c r="G1297" s="182"/>
      <c r="H1297" s="182"/>
      <c r="I1297" s="182"/>
      <c r="J1297" s="182"/>
      <c r="K1297" s="182"/>
      <c r="L1297" s="182"/>
      <c r="M1297" s="182"/>
      <c r="N1297" s="182"/>
      <c r="O1297" s="182"/>
      <c r="P1297" s="182"/>
      <c r="Q1297" s="182"/>
      <c r="R1297" s="182"/>
      <c r="S1297" s="182"/>
      <c r="T1297" s="182"/>
      <c r="U1297" s="182"/>
      <c r="V1297" s="182"/>
      <c r="W1297" s="182"/>
      <c r="X1297" s="182"/>
      <c r="Y1297" s="182"/>
      <c r="Z1297" s="182"/>
      <c r="AA1297" s="182"/>
      <c r="AB1297" s="182"/>
      <c r="AC1297" s="182"/>
      <c r="AD1297" s="182"/>
      <c r="AE1297" s="182"/>
      <c r="AF1297" s="182"/>
      <c r="AG1297" s="182"/>
      <c r="AH1297" s="182"/>
      <c r="AI1297" s="182"/>
      <c r="AJ1297" s="182"/>
      <c r="AK1297" s="182"/>
      <c r="AL1297" s="182"/>
      <c r="AM1297" s="182"/>
      <c r="AN1297" s="182"/>
      <c r="AO1297" s="182"/>
      <c r="AP1297" s="182"/>
      <c r="AQ1297" s="182"/>
      <c r="AR1297" s="182"/>
      <c r="AS1297" s="182"/>
      <c r="AT1297" s="182"/>
      <c r="AU1297" s="183">
        <f t="shared" si="29"/>
        <v>0</v>
      </c>
    </row>
    <row r="1298" spans="1:47" ht="17">
      <c r="A1298" s="257"/>
      <c r="B1298" s="249"/>
      <c r="C1298" s="251"/>
      <c r="D1298" s="251"/>
      <c r="E1298" s="251"/>
      <c r="F1298" s="184" t="s">
        <v>123</v>
      </c>
      <c r="G1298" s="185"/>
      <c r="H1298" s="185"/>
      <c r="I1298" s="185"/>
      <c r="J1298" s="185"/>
      <c r="K1298" s="185"/>
      <c r="L1298" s="185"/>
      <c r="M1298" s="185"/>
      <c r="N1298" s="185"/>
      <c r="O1298" s="185"/>
      <c r="P1298" s="185"/>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3">
        <f t="shared" si="29"/>
        <v>0</v>
      </c>
    </row>
    <row r="1299" spans="1:47" ht="17">
      <c r="A1299" s="257"/>
      <c r="B1299" s="249"/>
      <c r="C1299" s="252"/>
      <c r="D1299" s="252"/>
      <c r="E1299" s="252"/>
      <c r="F1299" s="181" t="s">
        <v>124</v>
      </c>
      <c r="G1299" s="182"/>
      <c r="H1299" s="182"/>
      <c r="I1299" s="182"/>
      <c r="J1299" s="182"/>
      <c r="K1299" s="182"/>
      <c r="L1299" s="182"/>
      <c r="M1299" s="182"/>
      <c r="N1299" s="182"/>
      <c r="O1299" s="182"/>
      <c r="P1299" s="182"/>
      <c r="Q1299" s="182"/>
      <c r="R1299" s="182"/>
      <c r="S1299" s="182"/>
      <c r="T1299" s="182"/>
      <c r="U1299" s="182"/>
      <c r="V1299" s="182"/>
      <c r="W1299" s="182"/>
      <c r="X1299" s="182"/>
      <c r="Y1299" s="182"/>
      <c r="Z1299" s="182"/>
      <c r="AA1299" s="182"/>
      <c r="AB1299" s="182"/>
      <c r="AC1299" s="182"/>
      <c r="AD1299" s="182"/>
      <c r="AE1299" s="182"/>
      <c r="AF1299" s="182"/>
      <c r="AG1299" s="182"/>
      <c r="AH1299" s="182"/>
      <c r="AI1299" s="182"/>
      <c r="AJ1299" s="182"/>
      <c r="AK1299" s="182"/>
      <c r="AL1299" s="182"/>
      <c r="AM1299" s="182"/>
      <c r="AN1299" s="182"/>
      <c r="AO1299" s="182"/>
      <c r="AP1299" s="182"/>
      <c r="AQ1299" s="182"/>
      <c r="AR1299" s="182"/>
      <c r="AS1299" s="182"/>
      <c r="AT1299" s="182"/>
      <c r="AU1299" s="183">
        <f t="shared" si="29"/>
        <v>0</v>
      </c>
    </row>
    <row r="1300" spans="1:47" ht="17">
      <c r="A1300" s="257"/>
      <c r="B1300" s="249" t="str">
        <f>'Operating Cost Categories'!A5</f>
        <v>Utilities</v>
      </c>
      <c r="C1300" s="250">
        <f>'Operating Cost Summary'!B1265</f>
        <v>0</v>
      </c>
      <c r="D1300" s="250">
        <f>'Operating Cost Summary'!C1265</f>
        <v>0</v>
      </c>
      <c r="E1300" s="250">
        <f>'Operating Cost Summary'!D1265</f>
        <v>0</v>
      </c>
      <c r="F1300" s="184" t="s">
        <v>122</v>
      </c>
      <c r="G1300" s="185"/>
      <c r="H1300" s="185"/>
      <c r="I1300" s="185"/>
      <c r="J1300" s="185"/>
      <c r="K1300" s="185"/>
      <c r="L1300" s="185"/>
      <c r="M1300" s="185"/>
      <c r="N1300" s="185"/>
      <c r="O1300" s="185"/>
      <c r="P1300" s="185"/>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3">
        <f t="shared" si="29"/>
        <v>0</v>
      </c>
    </row>
    <row r="1301" spans="1:47" ht="17">
      <c r="A1301" s="257"/>
      <c r="B1301" s="249"/>
      <c r="C1301" s="251"/>
      <c r="D1301" s="251"/>
      <c r="E1301" s="251"/>
      <c r="F1301" s="181" t="s">
        <v>123</v>
      </c>
      <c r="G1301" s="182"/>
      <c r="H1301" s="182"/>
      <c r="I1301" s="182"/>
      <c r="J1301" s="182"/>
      <c r="K1301" s="182"/>
      <c r="L1301" s="182"/>
      <c r="M1301" s="182"/>
      <c r="N1301" s="182"/>
      <c r="O1301" s="182"/>
      <c r="P1301" s="182"/>
      <c r="Q1301" s="182"/>
      <c r="R1301" s="182"/>
      <c r="S1301" s="182"/>
      <c r="T1301" s="182"/>
      <c r="U1301" s="182"/>
      <c r="V1301" s="182"/>
      <c r="W1301" s="182"/>
      <c r="X1301" s="182"/>
      <c r="Y1301" s="182"/>
      <c r="Z1301" s="182"/>
      <c r="AA1301" s="182"/>
      <c r="AB1301" s="182"/>
      <c r="AC1301" s="182"/>
      <c r="AD1301" s="182"/>
      <c r="AE1301" s="182"/>
      <c r="AF1301" s="182"/>
      <c r="AG1301" s="182"/>
      <c r="AH1301" s="182"/>
      <c r="AI1301" s="182"/>
      <c r="AJ1301" s="182"/>
      <c r="AK1301" s="182"/>
      <c r="AL1301" s="182"/>
      <c r="AM1301" s="182"/>
      <c r="AN1301" s="182"/>
      <c r="AO1301" s="182"/>
      <c r="AP1301" s="182"/>
      <c r="AQ1301" s="182"/>
      <c r="AR1301" s="182"/>
      <c r="AS1301" s="182"/>
      <c r="AT1301" s="182"/>
      <c r="AU1301" s="183">
        <f t="shared" si="29"/>
        <v>0</v>
      </c>
    </row>
    <row r="1302" spans="1:47" ht="17">
      <c r="A1302" s="257"/>
      <c r="B1302" s="249"/>
      <c r="C1302" s="252"/>
      <c r="D1302" s="252"/>
      <c r="E1302" s="252"/>
      <c r="F1302" s="184" t="s">
        <v>124</v>
      </c>
      <c r="G1302" s="185"/>
      <c r="H1302" s="185"/>
      <c r="I1302" s="185"/>
      <c r="J1302" s="185"/>
      <c r="K1302" s="185"/>
      <c r="L1302" s="185"/>
      <c r="M1302" s="185"/>
      <c r="N1302" s="185"/>
      <c r="O1302" s="185"/>
      <c r="P1302" s="185"/>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3">
        <f t="shared" si="29"/>
        <v>0</v>
      </c>
    </row>
    <row r="1303" spans="1:47" ht="17">
      <c r="A1303" s="257"/>
      <c r="B1303" s="249" t="str">
        <f>'Operating Cost Categories'!A6</f>
        <v>Internet/Phones</v>
      </c>
      <c r="C1303" s="250">
        <f>'Operating Cost Summary'!B1266</f>
        <v>0</v>
      </c>
      <c r="D1303" s="250">
        <f>'Operating Cost Summary'!C1266</f>
        <v>0</v>
      </c>
      <c r="E1303" s="250">
        <f>'Operating Cost Summary'!D1266</f>
        <v>0</v>
      </c>
      <c r="F1303" s="181" t="s">
        <v>122</v>
      </c>
      <c r="G1303" s="182"/>
      <c r="H1303" s="182"/>
      <c r="I1303" s="182"/>
      <c r="J1303" s="182"/>
      <c r="K1303" s="182"/>
      <c r="L1303" s="182"/>
      <c r="M1303" s="182"/>
      <c r="N1303" s="182"/>
      <c r="O1303" s="182"/>
      <c r="P1303" s="182"/>
      <c r="Q1303" s="182"/>
      <c r="R1303" s="182"/>
      <c r="S1303" s="182"/>
      <c r="T1303" s="182"/>
      <c r="U1303" s="182"/>
      <c r="V1303" s="182"/>
      <c r="W1303" s="182"/>
      <c r="X1303" s="182"/>
      <c r="Y1303" s="182"/>
      <c r="Z1303" s="182"/>
      <c r="AA1303" s="182"/>
      <c r="AB1303" s="182"/>
      <c r="AC1303" s="182"/>
      <c r="AD1303" s="182"/>
      <c r="AE1303" s="182"/>
      <c r="AF1303" s="182"/>
      <c r="AG1303" s="182"/>
      <c r="AH1303" s="182"/>
      <c r="AI1303" s="182"/>
      <c r="AJ1303" s="182"/>
      <c r="AK1303" s="182"/>
      <c r="AL1303" s="182"/>
      <c r="AM1303" s="182"/>
      <c r="AN1303" s="182"/>
      <c r="AO1303" s="182"/>
      <c r="AP1303" s="182"/>
      <c r="AQ1303" s="182"/>
      <c r="AR1303" s="182"/>
      <c r="AS1303" s="182"/>
      <c r="AT1303" s="182"/>
      <c r="AU1303" s="183">
        <f t="shared" si="29"/>
        <v>0</v>
      </c>
    </row>
    <row r="1304" spans="1:47" ht="17">
      <c r="A1304" s="257"/>
      <c r="B1304" s="249"/>
      <c r="C1304" s="251"/>
      <c r="D1304" s="251"/>
      <c r="E1304" s="251"/>
      <c r="F1304" s="184" t="s">
        <v>123</v>
      </c>
      <c r="G1304" s="185"/>
      <c r="H1304" s="185"/>
      <c r="I1304" s="185"/>
      <c r="J1304" s="185"/>
      <c r="K1304" s="185"/>
      <c r="L1304" s="185"/>
      <c r="M1304" s="185"/>
      <c r="N1304" s="185"/>
      <c r="O1304" s="185"/>
      <c r="P1304" s="185"/>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3">
        <f t="shared" si="29"/>
        <v>0</v>
      </c>
    </row>
    <row r="1305" spans="1:47" ht="17">
      <c r="A1305" s="257"/>
      <c r="B1305" s="249"/>
      <c r="C1305" s="252"/>
      <c r="D1305" s="252"/>
      <c r="E1305" s="252"/>
      <c r="F1305" s="181" t="s">
        <v>124</v>
      </c>
      <c r="G1305" s="182"/>
      <c r="H1305" s="182"/>
      <c r="I1305" s="182"/>
      <c r="J1305" s="182"/>
      <c r="K1305" s="182"/>
      <c r="L1305" s="182"/>
      <c r="M1305" s="182"/>
      <c r="N1305" s="182"/>
      <c r="O1305" s="182"/>
      <c r="P1305" s="182"/>
      <c r="Q1305" s="182"/>
      <c r="R1305" s="182"/>
      <c r="S1305" s="182"/>
      <c r="T1305" s="182"/>
      <c r="U1305" s="182"/>
      <c r="V1305" s="182"/>
      <c r="W1305" s="182"/>
      <c r="X1305" s="182"/>
      <c r="Y1305" s="182"/>
      <c r="Z1305" s="182"/>
      <c r="AA1305" s="182"/>
      <c r="AB1305" s="182"/>
      <c r="AC1305" s="182"/>
      <c r="AD1305" s="182"/>
      <c r="AE1305" s="182"/>
      <c r="AF1305" s="182"/>
      <c r="AG1305" s="182"/>
      <c r="AH1305" s="182"/>
      <c r="AI1305" s="182"/>
      <c r="AJ1305" s="182"/>
      <c r="AK1305" s="182"/>
      <c r="AL1305" s="182"/>
      <c r="AM1305" s="182"/>
      <c r="AN1305" s="182"/>
      <c r="AO1305" s="182"/>
      <c r="AP1305" s="182"/>
      <c r="AQ1305" s="182"/>
      <c r="AR1305" s="182"/>
      <c r="AS1305" s="182"/>
      <c r="AT1305" s="182"/>
      <c r="AU1305" s="183">
        <f t="shared" si="29"/>
        <v>0</v>
      </c>
    </row>
    <row r="1306" spans="1:47" ht="17">
      <c r="A1306" s="257"/>
      <c r="B1306" s="249" t="str">
        <f>'Operating Cost Categories'!A7</f>
        <v>Office Supplies</v>
      </c>
      <c r="C1306" s="250">
        <f>'Operating Cost Summary'!B1267</f>
        <v>0</v>
      </c>
      <c r="D1306" s="250">
        <f>'Operating Cost Summary'!C1267</f>
        <v>0</v>
      </c>
      <c r="E1306" s="250">
        <f>'Operating Cost Summary'!D1267</f>
        <v>0</v>
      </c>
      <c r="F1306" s="184" t="s">
        <v>122</v>
      </c>
      <c r="G1306" s="185"/>
      <c r="H1306" s="185"/>
      <c r="I1306" s="185"/>
      <c r="J1306" s="185"/>
      <c r="K1306" s="185"/>
      <c r="L1306" s="185"/>
      <c r="M1306" s="185"/>
      <c r="N1306" s="185"/>
      <c r="O1306" s="185"/>
      <c r="P1306" s="185"/>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3">
        <f t="shared" si="29"/>
        <v>0</v>
      </c>
    </row>
    <row r="1307" spans="1:47" ht="17">
      <c r="A1307" s="257"/>
      <c r="B1307" s="249"/>
      <c r="C1307" s="251"/>
      <c r="D1307" s="251"/>
      <c r="E1307" s="251"/>
      <c r="F1307" s="181" t="s">
        <v>123</v>
      </c>
      <c r="G1307" s="182"/>
      <c r="H1307" s="182"/>
      <c r="I1307" s="182"/>
      <c r="J1307" s="182"/>
      <c r="K1307" s="182"/>
      <c r="L1307" s="182"/>
      <c r="M1307" s="182"/>
      <c r="N1307" s="182"/>
      <c r="O1307" s="182"/>
      <c r="P1307" s="182"/>
      <c r="Q1307" s="182"/>
      <c r="R1307" s="182"/>
      <c r="S1307" s="182"/>
      <c r="T1307" s="182"/>
      <c r="U1307" s="182"/>
      <c r="V1307" s="182"/>
      <c r="W1307" s="182"/>
      <c r="X1307" s="182"/>
      <c r="Y1307" s="182"/>
      <c r="Z1307" s="182"/>
      <c r="AA1307" s="182"/>
      <c r="AB1307" s="182"/>
      <c r="AC1307" s="182"/>
      <c r="AD1307" s="182"/>
      <c r="AE1307" s="182"/>
      <c r="AF1307" s="182"/>
      <c r="AG1307" s="182"/>
      <c r="AH1307" s="182"/>
      <c r="AI1307" s="182"/>
      <c r="AJ1307" s="182"/>
      <c r="AK1307" s="182"/>
      <c r="AL1307" s="182"/>
      <c r="AM1307" s="182"/>
      <c r="AN1307" s="182"/>
      <c r="AO1307" s="182"/>
      <c r="AP1307" s="182"/>
      <c r="AQ1307" s="182"/>
      <c r="AR1307" s="182"/>
      <c r="AS1307" s="182"/>
      <c r="AT1307" s="182"/>
      <c r="AU1307" s="183">
        <f t="shared" si="29"/>
        <v>0</v>
      </c>
    </row>
    <row r="1308" spans="1:47" ht="17">
      <c r="A1308" s="257"/>
      <c r="B1308" s="249"/>
      <c r="C1308" s="252"/>
      <c r="D1308" s="252"/>
      <c r="E1308" s="252"/>
      <c r="F1308" s="184" t="s">
        <v>124</v>
      </c>
      <c r="G1308" s="185"/>
      <c r="H1308" s="185"/>
      <c r="I1308" s="185"/>
      <c r="J1308" s="185"/>
      <c r="K1308" s="185"/>
      <c r="L1308" s="185"/>
      <c r="M1308" s="185"/>
      <c r="N1308" s="185"/>
      <c r="O1308" s="185"/>
      <c r="P1308" s="185"/>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3">
        <f t="shared" si="29"/>
        <v>0</v>
      </c>
    </row>
    <row r="1309" spans="1:47" ht="17">
      <c r="A1309" s="257"/>
      <c r="B1309" s="249" t="str">
        <f>'Operating Cost Categories'!A8</f>
        <v>Transportation</v>
      </c>
      <c r="C1309" s="250">
        <f>'Operating Cost Summary'!B1268</f>
        <v>0</v>
      </c>
      <c r="D1309" s="250">
        <f>'Operating Cost Summary'!C1268</f>
        <v>0</v>
      </c>
      <c r="E1309" s="250">
        <f>'Operating Cost Summary'!D1268</f>
        <v>0</v>
      </c>
      <c r="F1309" s="181" t="s">
        <v>122</v>
      </c>
      <c r="G1309" s="182"/>
      <c r="H1309" s="182"/>
      <c r="I1309" s="182"/>
      <c r="J1309" s="182"/>
      <c r="K1309" s="182"/>
      <c r="L1309" s="182"/>
      <c r="M1309" s="182"/>
      <c r="N1309" s="182"/>
      <c r="O1309" s="182"/>
      <c r="P1309" s="182"/>
      <c r="Q1309" s="182"/>
      <c r="R1309" s="182"/>
      <c r="S1309" s="182"/>
      <c r="T1309" s="182"/>
      <c r="U1309" s="182"/>
      <c r="V1309" s="182"/>
      <c r="W1309" s="182"/>
      <c r="X1309" s="182"/>
      <c r="Y1309" s="182"/>
      <c r="Z1309" s="182"/>
      <c r="AA1309" s="182"/>
      <c r="AB1309" s="182"/>
      <c r="AC1309" s="182"/>
      <c r="AD1309" s="182"/>
      <c r="AE1309" s="182"/>
      <c r="AF1309" s="182"/>
      <c r="AG1309" s="182"/>
      <c r="AH1309" s="182"/>
      <c r="AI1309" s="182"/>
      <c r="AJ1309" s="182"/>
      <c r="AK1309" s="182"/>
      <c r="AL1309" s="182"/>
      <c r="AM1309" s="182"/>
      <c r="AN1309" s="182"/>
      <c r="AO1309" s="182"/>
      <c r="AP1309" s="182"/>
      <c r="AQ1309" s="182"/>
      <c r="AR1309" s="182"/>
      <c r="AS1309" s="182"/>
      <c r="AT1309" s="182"/>
      <c r="AU1309" s="183">
        <f t="shared" si="29"/>
        <v>0</v>
      </c>
    </row>
    <row r="1310" spans="1:47" ht="17">
      <c r="A1310" s="257"/>
      <c r="B1310" s="249"/>
      <c r="C1310" s="251"/>
      <c r="D1310" s="251"/>
      <c r="E1310" s="251"/>
      <c r="F1310" s="184" t="s">
        <v>123</v>
      </c>
      <c r="G1310" s="185"/>
      <c r="H1310" s="185"/>
      <c r="I1310" s="185"/>
      <c r="J1310" s="185"/>
      <c r="K1310" s="185"/>
      <c r="L1310" s="185"/>
      <c r="M1310" s="185"/>
      <c r="N1310" s="185"/>
      <c r="O1310" s="185"/>
      <c r="P1310" s="185"/>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3">
        <f t="shared" si="29"/>
        <v>0</v>
      </c>
    </row>
    <row r="1311" spans="1:47" ht="17">
      <c r="A1311" s="257"/>
      <c r="B1311" s="249"/>
      <c r="C1311" s="252"/>
      <c r="D1311" s="252"/>
      <c r="E1311" s="252"/>
      <c r="F1311" s="181" t="s">
        <v>124</v>
      </c>
      <c r="G1311" s="182"/>
      <c r="H1311" s="182"/>
      <c r="I1311" s="182"/>
      <c r="J1311" s="182"/>
      <c r="K1311" s="182"/>
      <c r="L1311" s="182"/>
      <c r="M1311" s="182"/>
      <c r="N1311" s="182"/>
      <c r="O1311" s="182"/>
      <c r="P1311" s="182"/>
      <c r="Q1311" s="182"/>
      <c r="R1311" s="182"/>
      <c r="S1311" s="182"/>
      <c r="T1311" s="182"/>
      <c r="U1311" s="182"/>
      <c r="V1311" s="182"/>
      <c r="W1311" s="182"/>
      <c r="X1311" s="182"/>
      <c r="Y1311" s="182"/>
      <c r="Z1311" s="182"/>
      <c r="AA1311" s="182"/>
      <c r="AB1311" s="182"/>
      <c r="AC1311" s="182"/>
      <c r="AD1311" s="182"/>
      <c r="AE1311" s="182"/>
      <c r="AF1311" s="182"/>
      <c r="AG1311" s="182"/>
      <c r="AH1311" s="182"/>
      <c r="AI1311" s="182"/>
      <c r="AJ1311" s="182"/>
      <c r="AK1311" s="182"/>
      <c r="AL1311" s="182"/>
      <c r="AM1311" s="182"/>
      <c r="AN1311" s="182"/>
      <c r="AO1311" s="182"/>
      <c r="AP1311" s="182"/>
      <c r="AQ1311" s="182"/>
      <c r="AR1311" s="182"/>
      <c r="AS1311" s="182"/>
      <c r="AT1311" s="182"/>
      <c r="AU1311" s="183">
        <f t="shared" si="29"/>
        <v>0</v>
      </c>
    </row>
    <row r="1312" spans="1:47" ht="17">
      <c r="A1312" s="257"/>
      <c r="B1312" s="249" t="str">
        <f>'Operating Cost Categories'!A9</f>
        <v>Consultants/Contracts</v>
      </c>
      <c r="C1312" s="250">
        <f>'Operating Cost Summary'!B1269</f>
        <v>0</v>
      </c>
      <c r="D1312" s="250">
        <f>'Operating Cost Summary'!C1269</f>
        <v>0</v>
      </c>
      <c r="E1312" s="250">
        <f>'Operating Cost Summary'!D1269</f>
        <v>0</v>
      </c>
      <c r="F1312" s="184" t="s">
        <v>122</v>
      </c>
      <c r="G1312" s="185"/>
      <c r="H1312" s="185"/>
      <c r="I1312" s="185"/>
      <c r="J1312" s="185"/>
      <c r="K1312" s="185"/>
      <c r="L1312" s="185"/>
      <c r="M1312" s="185"/>
      <c r="N1312" s="185"/>
      <c r="O1312" s="185"/>
      <c r="P1312" s="185"/>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3">
        <f t="shared" si="29"/>
        <v>0</v>
      </c>
    </row>
    <row r="1313" spans="1:47" ht="17">
      <c r="A1313" s="257"/>
      <c r="B1313" s="249"/>
      <c r="C1313" s="251"/>
      <c r="D1313" s="251"/>
      <c r="E1313" s="251"/>
      <c r="F1313" s="181" t="s">
        <v>123</v>
      </c>
      <c r="G1313" s="182"/>
      <c r="H1313" s="182"/>
      <c r="I1313" s="182"/>
      <c r="J1313" s="182"/>
      <c r="K1313" s="182"/>
      <c r="L1313" s="182"/>
      <c r="M1313" s="182"/>
      <c r="N1313" s="182"/>
      <c r="O1313" s="182"/>
      <c r="P1313" s="182"/>
      <c r="Q1313" s="182"/>
      <c r="R1313" s="182"/>
      <c r="S1313" s="182"/>
      <c r="T1313" s="182"/>
      <c r="U1313" s="182"/>
      <c r="V1313" s="182"/>
      <c r="W1313" s="182"/>
      <c r="X1313" s="182"/>
      <c r="Y1313" s="182"/>
      <c r="Z1313" s="182"/>
      <c r="AA1313" s="182"/>
      <c r="AB1313" s="182"/>
      <c r="AC1313" s="182"/>
      <c r="AD1313" s="182"/>
      <c r="AE1313" s="182"/>
      <c r="AF1313" s="182"/>
      <c r="AG1313" s="182"/>
      <c r="AH1313" s="182"/>
      <c r="AI1313" s="182"/>
      <c r="AJ1313" s="182"/>
      <c r="AK1313" s="182"/>
      <c r="AL1313" s="182"/>
      <c r="AM1313" s="182"/>
      <c r="AN1313" s="182"/>
      <c r="AO1313" s="182"/>
      <c r="AP1313" s="182"/>
      <c r="AQ1313" s="182"/>
      <c r="AR1313" s="182"/>
      <c r="AS1313" s="182"/>
      <c r="AT1313" s="182"/>
      <c r="AU1313" s="183">
        <f t="shared" si="29"/>
        <v>0</v>
      </c>
    </row>
    <row r="1314" spans="1:47" ht="17">
      <c r="A1314" s="257"/>
      <c r="B1314" s="249"/>
      <c r="C1314" s="252"/>
      <c r="D1314" s="252"/>
      <c r="E1314" s="252"/>
      <c r="F1314" s="184" t="s">
        <v>124</v>
      </c>
      <c r="G1314" s="185"/>
      <c r="H1314" s="185"/>
      <c r="I1314" s="185"/>
      <c r="J1314" s="185"/>
      <c r="K1314" s="185"/>
      <c r="L1314" s="185"/>
      <c r="M1314" s="185"/>
      <c r="N1314" s="185"/>
      <c r="O1314" s="185"/>
      <c r="P1314" s="185"/>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3">
        <f t="shared" si="29"/>
        <v>0</v>
      </c>
    </row>
    <row r="1315" spans="1:47" ht="17">
      <c r="A1315" s="257"/>
      <c r="B1315" s="249" t="str">
        <f>'Operating Cost Categories'!A10</f>
        <v>A</v>
      </c>
      <c r="C1315" s="250">
        <f>'Operating Cost Summary'!B1270</f>
        <v>0</v>
      </c>
      <c r="D1315" s="250">
        <f>'Operating Cost Summary'!C1270</f>
        <v>0</v>
      </c>
      <c r="E1315" s="250">
        <f>'Operating Cost Summary'!D1270</f>
        <v>0</v>
      </c>
      <c r="F1315" s="181" t="s">
        <v>122</v>
      </c>
      <c r="G1315" s="182"/>
      <c r="H1315" s="182"/>
      <c r="I1315" s="182"/>
      <c r="J1315" s="182"/>
      <c r="K1315" s="182"/>
      <c r="L1315" s="182"/>
      <c r="M1315" s="182"/>
      <c r="N1315" s="182"/>
      <c r="O1315" s="182"/>
      <c r="P1315" s="182"/>
      <c r="Q1315" s="182"/>
      <c r="R1315" s="182"/>
      <c r="S1315" s="182"/>
      <c r="T1315" s="182"/>
      <c r="U1315" s="182"/>
      <c r="V1315" s="182"/>
      <c r="W1315" s="182"/>
      <c r="X1315" s="182"/>
      <c r="Y1315" s="182"/>
      <c r="Z1315" s="182"/>
      <c r="AA1315" s="182"/>
      <c r="AB1315" s="182"/>
      <c r="AC1315" s="182"/>
      <c r="AD1315" s="182"/>
      <c r="AE1315" s="182"/>
      <c r="AF1315" s="182"/>
      <c r="AG1315" s="182"/>
      <c r="AH1315" s="182"/>
      <c r="AI1315" s="182"/>
      <c r="AJ1315" s="182"/>
      <c r="AK1315" s="182"/>
      <c r="AL1315" s="182"/>
      <c r="AM1315" s="182"/>
      <c r="AN1315" s="182"/>
      <c r="AO1315" s="182"/>
      <c r="AP1315" s="182"/>
      <c r="AQ1315" s="182"/>
      <c r="AR1315" s="182"/>
      <c r="AS1315" s="182"/>
      <c r="AT1315" s="182"/>
      <c r="AU1315" s="183">
        <f t="shared" si="29"/>
        <v>0</v>
      </c>
    </row>
    <row r="1316" spans="1:47" ht="17">
      <c r="A1316" s="257"/>
      <c r="B1316" s="249"/>
      <c r="C1316" s="251"/>
      <c r="D1316" s="251"/>
      <c r="E1316" s="251"/>
      <c r="F1316" s="184" t="s">
        <v>123</v>
      </c>
      <c r="G1316" s="185"/>
      <c r="H1316" s="185"/>
      <c r="I1316" s="185"/>
      <c r="J1316" s="185"/>
      <c r="K1316" s="185"/>
      <c r="L1316" s="185"/>
      <c r="M1316" s="185"/>
      <c r="N1316" s="185"/>
      <c r="O1316" s="185"/>
      <c r="P1316" s="185"/>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3">
        <f t="shared" si="29"/>
        <v>0</v>
      </c>
    </row>
    <row r="1317" spans="1:47" ht="17">
      <c r="A1317" s="257"/>
      <c r="B1317" s="249"/>
      <c r="C1317" s="252"/>
      <c r="D1317" s="252"/>
      <c r="E1317" s="252"/>
      <c r="F1317" s="181" t="s">
        <v>124</v>
      </c>
      <c r="G1317" s="182"/>
      <c r="H1317" s="182"/>
      <c r="I1317" s="182"/>
      <c r="J1317" s="182"/>
      <c r="K1317" s="182"/>
      <c r="L1317" s="182"/>
      <c r="M1317" s="182"/>
      <c r="N1317" s="182"/>
      <c r="O1317" s="182"/>
      <c r="P1317" s="182"/>
      <c r="Q1317" s="182"/>
      <c r="R1317" s="182"/>
      <c r="S1317" s="182"/>
      <c r="T1317" s="182"/>
      <c r="U1317" s="182"/>
      <c r="V1317" s="182"/>
      <c r="W1317" s="182"/>
      <c r="X1317" s="182"/>
      <c r="Y1317" s="182"/>
      <c r="Z1317" s="182"/>
      <c r="AA1317" s="182"/>
      <c r="AB1317" s="182"/>
      <c r="AC1317" s="182"/>
      <c r="AD1317" s="182"/>
      <c r="AE1317" s="182"/>
      <c r="AF1317" s="182"/>
      <c r="AG1317" s="182"/>
      <c r="AH1317" s="182"/>
      <c r="AI1317" s="182"/>
      <c r="AJ1317" s="182"/>
      <c r="AK1317" s="182"/>
      <c r="AL1317" s="182"/>
      <c r="AM1317" s="182"/>
      <c r="AN1317" s="182"/>
      <c r="AO1317" s="182"/>
      <c r="AP1317" s="182"/>
      <c r="AQ1317" s="182"/>
      <c r="AR1317" s="182"/>
      <c r="AS1317" s="182"/>
      <c r="AT1317" s="182"/>
      <c r="AU1317" s="183">
        <f t="shared" si="29"/>
        <v>0</v>
      </c>
    </row>
    <row r="1318" spans="1:47" ht="17">
      <c r="A1318" s="257"/>
      <c r="B1318" s="249" t="str">
        <f>'Operating Cost Categories'!A11</f>
        <v>B</v>
      </c>
      <c r="C1318" s="250">
        <f>'Operating Cost Summary'!B1271</f>
        <v>0</v>
      </c>
      <c r="D1318" s="250">
        <f>'Operating Cost Summary'!C1271</f>
        <v>0</v>
      </c>
      <c r="E1318" s="250">
        <f>'Operating Cost Summary'!D1271</f>
        <v>0</v>
      </c>
      <c r="F1318" s="184" t="s">
        <v>122</v>
      </c>
      <c r="G1318" s="185"/>
      <c r="H1318" s="185"/>
      <c r="I1318" s="185"/>
      <c r="J1318" s="185"/>
      <c r="K1318" s="185"/>
      <c r="L1318" s="185"/>
      <c r="M1318" s="185"/>
      <c r="N1318" s="185"/>
      <c r="O1318" s="185"/>
      <c r="P1318" s="185"/>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3">
        <f t="shared" si="29"/>
        <v>0</v>
      </c>
    </row>
    <row r="1319" spans="1:47" ht="17">
      <c r="A1319" s="257"/>
      <c r="B1319" s="249"/>
      <c r="C1319" s="251"/>
      <c r="D1319" s="251"/>
      <c r="E1319" s="251"/>
      <c r="F1319" s="181" t="s">
        <v>123</v>
      </c>
      <c r="G1319" s="182"/>
      <c r="H1319" s="182"/>
      <c r="I1319" s="182"/>
      <c r="J1319" s="182"/>
      <c r="K1319" s="182"/>
      <c r="L1319" s="182"/>
      <c r="M1319" s="182"/>
      <c r="N1319" s="182"/>
      <c r="O1319" s="182"/>
      <c r="P1319" s="182"/>
      <c r="Q1319" s="182"/>
      <c r="R1319" s="182"/>
      <c r="S1319" s="182"/>
      <c r="T1319" s="182"/>
      <c r="U1319" s="182"/>
      <c r="V1319" s="182"/>
      <c r="W1319" s="182"/>
      <c r="X1319" s="182"/>
      <c r="Y1319" s="182"/>
      <c r="Z1319" s="182"/>
      <c r="AA1319" s="182"/>
      <c r="AB1319" s="182"/>
      <c r="AC1319" s="182"/>
      <c r="AD1319" s="182"/>
      <c r="AE1319" s="182"/>
      <c r="AF1319" s="182"/>
      <c r="AG1319" s="182"/>
      <c r="AH1319" s="182"/>
      <c r="AI1319" s="182"/>
      <c r="AJ1319" s="182"/>
      <c r="AK1319" s="182"/>
      <c r="AL1319" s="182"/>
      <c r="AM1319" s="182"/>
      <c r="AN1319" s="182"/>
      <c r="AO1319" s="182"/>
      <c r="AP1319" s="182"/>
      <c r="AQ1319" s="182"/>
      <c r="AR1319" s="182"/>
      <c r="AS1319" s="182"/>
      <c r="AT1319" s="182"/>
      <c r="AU1319" s="183">
        <f t="shared" si="29"/>
        <v>0</v>
      </c>
    </row>
    <row r="1320" spans="1:47" ht="17">
      <c r="A1320" s="257"/>
      <c r="B1320" s="249"/>
      <c r="C1320" s="252"/>
      <c r="D1320" s="252"/>
      <c r="E1320" s="252"/>
      <c r="F1320" s="184" t="s">
        <v>124</v>
      </c>
      <c r="G1320" s="185"/>
      <c r="H1320" s="185"/>
      <c r="I1320" s="185"/>
      <c r="J1320" s="185"/>
      <c r="K1320" s="185"/>
      <c r="L1320" s="185"/>
      <c r="M1320" s="185"/>
      <c r="N1320" s="185"/>
      <c r="O1320" s="185"/>
      <c r="P1320" s="185"/>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3">
        <f t="shared" si="29"/>
        <v>0</v>
      </c>
    </row>
    <row r="1321" spans="1:47" ht="17">
      <c r="A1321" s="257"/>
      <c r="B1321" s="249" t="str">
        <f>'Operating Cost Categories'!A12</f>
        <v>C</v>
      </c>
      <c r="C1321" s="250">
        <f>'Operating Cost Summary'!B1272</f>
        <v>0</v>
      </c>
      <c r="D1321" s="250">
        <f>'Operating Cost Summary'!C1272</f>
        <v>0</v>
      </c>
      <c r="E1321" s="250">
        <f>'Operating Cost Summary'!D1272</f>
        <v>0</v>
      </c>
      <c r="F1321" s="181" t="s">
        <v>122</v>
      </c>
      <c r="G1321" s="182"/>
      <c r="H1321" s="182"/>
      <c r="I1321" s="182"/>
      <c r="J1321" s="182"/>
      <c r="K1321" s="182"/>
      <c r="L1321" s="182"/>
      <c r="M1321" s="182"/>
      <c r="N1321" s="182"/>
      <c r="O1321" s="182"/>
      <c r="P1321" s="182"/>
      <c r="Q1321" s="182"/>
      <c r="R1321" s="182"/>
      <c r="S1321" s="182"/>
      <c r="T1321" s="182"/>
      <c r="U1321" s="182"/>
      <c r="V1321" s="182"/>
      <c r="W1321" s="182"/>
      <c r="X1321" s="182"/>
      <c r="Y1321" s="182"/>
      <c r="Z1321" s="182"/>
      <c r="AA1321" s="182"/>
      <c r="AB1321" s="182"/>
      <c r="AC1321" s="182"/>
      <c r="AD1321" s="182"/>
      <c r="AE1321" s="182"/>
      <c r="AF1321" s="182"/>
      <c r="AG1321" s="182"/>
      <c r="AH1321" s="182"/>
      <c r="AI1321" s="182"/>
      <c r="AJ1321" s="182"/>
      <c r="AK1321" s="182"/>
      <c r="AL1321" s="182"/>
      <c r="AM1321" s="182"/>
      <c r="AN1321" s="182"/>
      <c r="AO1321" s="182"/>
      <c r="AP1321" s="182"/>
      <c r="AQ1321" s="182"/>
      <c r="AR1321" s="182"/>
      <c r="AS1321" s="182"/>
      <c r="AT1321" s="182"/>
      <c r="AU1321" s="183">
        <f t="shared" si="29"/>
        <v>0</v>
      </c>
    </row>
    <row r="1322" spans="1:47" ht="17">
      <c r="A1322" s="257"/>
      <c r="B1322" s="249"/>
      <c r="C1322" s="251"/>
      <c r="D1322" s="251"/>
      <c r="E1322" s="251"/>
      <c r="F1322" s="184" t="s">
        <v>123</v>
      </c>
      <c r="G1322" s="185"/>
      <c r="H1322" s="185"/>
      <c r="I1322" s="185"/>
      <c r="J1322" s="185"/>
      <c r="K1322" s="185"/>
      <c r="L1322" s="185"/>
      <c r="M1322" s="185"/>
      <c r="N1322" s="185"/>
      <c r="O1322" s="185"/>
      <c r="P1322" s="185"/>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3">
        <f t="shared" si="29"/>
        <v>0</v>
      </c>
    </row>
    <row r="1323" spans="1:47" ht="17">
      <c r="A1323" s="257"/>
      <c r="B1323" s="249"/>
      <c r="C1323" s="252"/>
      <c r="D1323" s="252"/>
      <c r="E1323" s="252"/>
      <c r="F1323" s="181" t="s">
        <v>124</v>
      </c>
      <c r="G1323" s="182"/>
      <c r="H1323" s="182"/>
      <c r="I1323" s="182"/>
      <c r="J1323" s="182"/>
      <c r="K1323" s="182"/>
      <c r="L1323" s="182"/>
      <c r="M1323" s="182"/>
      <c r="N1323" s="182"/>
      <c r="O1323" s="182"/>
      <c r="P1323" s="182"/>
      <c r="Q1323" s="182"/>
      <c r="R1323" s="182"/>
      <c r="S1323" s="182"/>
      <c r="T1323" s="182"/>
      <c r="U1323" s="182"/>
      <c r="V1323" s="182"/>
      <c r="W1323" s="182"/>
      <c r="X1323" s="182"/>
      <c r="Y1323" s="182"/>
      <c r="Z1323" s="182"/>
      <c r="AA1323" s="182"/>
      <c r="AB1323" s="182"/>
      <c r="AC1323" s="182"/>
      <c r="AD1323" s="182"/>
      <c r="AE1323" s="182"/>
      <c r="AF1323" s="182"/>
      <c r="AG1323" s="182"/>
      <c r="AH1323" s="182"/>
      <c r="AI1323" s="182"/>
      <c r="AJ1323" s="182"/>
      <c r="AK1323" s="182"/>
      <c r="AL1323" s="182"/>
      <c r="AM1323" s="182"/>
      <c r="AN1323" s="182"/>
      <c r="AO1323" s="182"/>
      <c r="AP1323" s="182"/>
      <c r="AQ1323" s="182"/>
      <c r="AR1323" s="182"/>
      <c r="AS1323" s="182"/>
      <c r="AT1323" s="182"/>
      <c r="AU1323" s="183">
        <f t="shared" si="29"/>
        <v>0</v>
      </c>
    </row>
    <row r="1324" spans="1:47" ht="17">
      <c r="A1324" s="257"/>
      <c r="B1324" s="249" t="str">
        <f>'Operating Cost Categories'!A13</f>
        <v>D</v>
      </c>
      <c r="C1324" s="250">
        <f>'Operating Cost Summary'!B1273</f>
        <v>0</v>
      </c>
      <c r="D1324" s="250">
        <f>'Operating Cost Summary'!C1273</f>
        <v>0</v>
      </c>
      <c r="E1324" s="250">
        <f>'Operating Cost Summary'!D1273</f>
        <v>0</v>
      </c>
      <c r="F1324" s="184" t="s">
        <v>122</v>
      </c>
      <c r="G1324" s="185"/>
      <c r="H1324" s="185"/>
      <c r="I1324" s="185"/>
      <c r="J1324" s="185"/>
      <c r="K1324" s="185"/>
      <c r="L1324" s="185"/>
      <c r="M1324" s="185"/>
      <c r="N1324" s="185"/>
      <c r="O1324" s="185"/>
      <c r="P1324" s="185"/>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3">
        <f t="shared" si="29"/>
        <v>0</v>
      </c>
    </row>
    <row r="1325" spans="1:47" ht="17">
      <c r="A1325" s="257"/>
      <c r="B1325" s="249"/>
      <c r="C1325" s="251"/>
      <c r="D1325" s="251"/>
      <c r="E1325" s="251"/>
      <c r="F1325" s="181" t="s">
        <v>123</v>
      </c>
      <c r="G1325" s="182"/>
      <c r="H1325" s="182"/>
      <c r="I1325" s="182"/>
      <c r="J1325" s="182"/>
      <c r="K1325" s="182"/>
      <c r="L1325" s="182"/>
      <c r="M1325" s="182"/>
      <c r="N1325" s="182"/>
      <c r="O1325" s="182"/>
      <c r="P1325" s="182"/>
      <c r="Q1325" s="182"/>
      <c r="R1325" s="182"/>
      <c r="S1325" s="182"/>
      <c r="T1325" s="182"/>
      <c r="U1325" s="182"/>
      <c r="V1325" s="182"/>
      <c r="W1325" s="182"/>
      <c r="X1325" s="182"/>
      <c r="Y1325" s="182"/>
      <c r="Z1325" s="182"/>
      <c r="AA1325" s="182"/>
      <c r="AB1325" s="182"/>
      <c r="AC1325" s="182"/>
      <c r="AD1325" s="182"/>
      <c r="AE1325" s="182"/>
      <c r="AF1325" s="182"/>
      <c r="AG1325" s="182"/>
      <c r="AH1325" s="182"/>
      <c r="AI1325" s="182"/>
      <c r="AJ1325" s="182"/>
      <c r="AK1325" s="182"/>
      <c r="AL1325" s="182"/>
      <c r="AM1325" s="182"/>
      <c r="AN1325" s="182"/>
      <c r="AO1325" s="182"/>
      <c r="AP1325" s="182"/>
      <c r="AQ1325" s="182"/>
      <c r="AR1325" s="182"/>
      <c r="AS1325" s="182"/>
      <c r="AT1325" s="182"/>
      <c r="AU1325" s="183">
        <f t="shared" si="29"/>
        <v>0</v>
      </c>
    </row>
    <row r="1326" spans="1:47" ht="17">
      <c r="A1326" s="257"/>
      <c r="B1326" s="249"/>
      <c r="C1326" s="252"/>
      <c r="D1326" s="252"/>
      <c r="E1326" s="252"/>
      <c r="F1326" s="184" t="s">
        <v>124</v>
      </c>
      <c r="G1326" s="185"/>
      <c r="H1326" s="185"/>
      <c r="I1326" s="185"/>
      <c r="J1326" s="185"/>
      <c r="K1326" s="185"/>
      <c r="L1326" s="185"/>
      <c r="M1326" s="185"/>
      <c r="N1326" s="185"/>
      <c r="O1326" s="185"/>
      <c r="P1326" s="185"/>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3">
        <f t="shared" si="29"/>
        <v>0</v>
      </c>
    </row>
    <row r="1327" spans="1:47" ht="17">
      <c r="A1327" s="257"/>
      <c r="B1327" s="249" t="str">
        <f>'Operating Cost Categories'!A14</f>
        <v>E</v>
      </c>
      <c r="C1327" s="250">
        <f>'Operating Cost Summary'!B1274</f>
        <v>0</v>
      </c>
      <c r="D1327" s="250">
        <f>'Operating Cost Summary'!C1274</f>
        <v>0</v>
      </c>
      <c r="E1327" s="250">
        <f>'Operating Cost Summary'!D1274</f>
        <v>0</v>
      </c>
      <c r="F1327" s="181" t="s">
        <v>122</v>
      </c>
      <c r="G1327" s="182"/>
      <c r="H1327" s="182"/>
      <c r="I1327" s="182"/>
      <c r="J1327" s="182"/>
      <c r="K1327" s="182"/>
      <c r="L1327" s="182"/>
      <c r="M1327" s="182"/>
      <c r="N1327" s="182"/>
      <c r="O1327" s="182"/>
      <c r="P1327" s="182"/>
      <c r="Q1327" s="182"/>
      <c r="R1327" s="182"/>
      <c r="S1327" s="182"/>
      <c r="T1327" s="182"/>
      <c r="U1327" s="182"/>
      <c r="V1327" s="182"/>
      <c r="W1327" s="182"/>
      <c r="X1327" s="182"/>
      <c r="Y1327" s="182"/>
      <c r="Z1327" s="182"/>
      <c r="AA1327" s="182"/>
      <c r="AB1327" s="182"/>
      <c r="AC1327" s="182"/>
      <c r="AD1327" s="182"/>
      <c r="AE1327" s="182"/>
      <c r="AF1327" s="182"/>
      <c r="AG1327" s="182"/>
      <c r="AH1327" s="182"/>
      <c r="AI1327" s="182"/>
      <c r="AJ1327" s="182"/>
      <c r="AK1327" s="182"/>
      <c r="AL1327" s="182"/>
      <c r="AM1327" s="182"/>
      <c r="AN1327" s="182"/>
      <c r="AO1327" s="182"/>
      <c r="AP1327" s="182"/>
      <c r="AQ1327" s="182"/>
      <c r="AR1327" s="182"/>
      <c r="AS1327" s="182"/>
      <c r="AT1327" s="182"/>
      <c r="AU1327" s="183">
        <f t="shared" si="29"/>
        <v>0</v>
      </c>
    </row>
    <row r="1328" spans="1:47" ht="17">
      <c r="A1328" s="257"/>
      <c r="B1328" s="249"/>
      <c r="C1328" s="251"/>
      <c r="D1328" s="251"/>
      <c r="E1328" s="251"/>
      <c r="F1328" s="184" t="s">
        <v>123</v>
      </c>
      <c r="G1328" s="186"/>
      <c r="H1328" s="186"/>
      <c r="I1328" s="186"/>
      <c r="J1328" s="186"/>
      <c r="K1328" s="186"/>
      <c r="L1328" s="186"/>
      <c r="M1328" s="186"/>
      <c r="N1328" s="186"/>
      <c r="O1328" s="186"/>
      <c r="P1328" s="186"/>
      <c r="Q1328" s="186"/>
      <c r="R1328" s="186"/>
      <c r="S1328" s="186"/>
      <c r="T1328" s="186"/>
      <c r="U1328" s="186"/>
      <c r="V1328" s="186"/>
      <c r="W1328" s="186"/>
      <c r="X1328" s="186"/>
      <c r="Y1328" s="186"/>
      <c r="Z1328" s="186"/>
      <c r="AA1328" s="186"/>
      <c r="AB1328" s="186"/>
      <c r="AC1328" s="186"/>
      <c r="AD1328" s="186"/>
      <c r="AE1328" s="186"/>
      <c r="AF1328" s="186"/>
      <c r="AG1328" s="186"/>
      <c r="AH1328" s="186"/>
      <c r="AI1328" s="186"/>
      <c r="AJ1328" s="186"/>
      <c r="AK1328" s="186"/>
      <c r="AL1328" s="186"/>
      <c r="AM1328" s="186"/>
      <c r="AN1328" s="186"/>
      <c r="AO1328" s="186"/>
      <c r="AP1328" s="186"/>
      <c r="AQ1328" s="186"/>
      <c r="AR1328" s="186"/>
      <c r="AS1328" s="186"/>
      <c r="AT1328" s="186"/>
      <c r="AU1328" s="183">
        <f t="shared" si="29"/>
        <v>0</v>
      </c>
    </row>
    <row r="1329" spans="1:47" ht="17">
      <c r="A1329" s="257"/>
      <c r="B1329" s="249"/>
      <c r="C1329" s="252"/>
      <c r="D1329" s="252"/>
      <c r="E1329" s="252"/>
      <c r="F1329" s="181" t="s">
        <v>124</v>
      </c>
      <c r="G1329" s="187"/>
      <c r="H1329" s="187"/>
      <c r="I1329" s="187"/>
      <c r="J1329" s="187"/>
      <c r="K1329" s="187"/>
      <c r="L1329" s="187"/>
      <c r="M1329" s="187"/>
      <c r="N1329" s="187"/>
      <c r="O1329" s="187"/>
      <c r="P1329" s="187"/>
      <c r="Q1329" s="187"/>
      <c r="R1329" s="187"/>
      <c r="S1329" s="187"/>
      <c r="T1329" s="187"/>
      <c r="U1329" s="187"/>
      <c r="V1329" s="187"/>
      <c r="W1329" s="187"/>
      <c r="X1329" s="187"/>
      <c r="Y1329" s="187"/>
      <c r="Z1329" s="187"/>
      <c r="AA1329" s="187"/>
      <c r="AB1329" s="187"/>
      <c r="AC1329" s="187"/>
      <c r="AD1329" s="187"/>
      <c r="AE1329" s="187"/>
      <c r="AF1329" s="187"/>
      <c r="AG1329" s="187"/>
      <c r="AH1329" s="187"/>
      <c r="AI1329" s="187"/>
      <c r="AJ1329" s="187"/>
      <c r="AK1329" s="187"/>
      <c r="AL1329" s="187"/>
      <c r="AM1329" s="187"/>
      <c r="AN1329" s="187"/>
      <c r="AO1329" s="187"/>
      <c r="AP1329" s="187"/>
      <c r="AQ1329" s="187"/>
      <c r="AR1329" s="187"/>
      <c r="AS1329" s="187"/>
      <c r="AT1329" s="187"/>
      <c r="AU1329" s="183">
        <f t="shared" si="29"/>
        <v>0</v>
      </c>
    </row>
    <row r="1331" spans="1:47" ht="19">
      <c r="A1331" s="261" t="s">
        <v>132</v>
      </c>
      <c r="B1331" s="263" t="s">
        <v>120</v>
      </c>
      <c r="C1331" s="264" t="s">
        <v>27</v>
      </c>
      <c r="D1331" s="264" t="s">
        <v>28</v>
      </c>
      <c r="E1331" s="264" t="s">
        <v>29</v>
      </c>
      <c r="F1331" s="253" t="s">
        <v>26</v>
      </c>
      <c r="G1331" s="254" t="s">
        <v>2</v>
      </c>
      <c r="H1331" s="255"/>
      <c r="I1331" s="255"/>
      <c r="J1331" s="255"/>
      <c r="K1331" s="255"/>
      <c r="L1331" s="255"/>
      <c r="M1331" s="255"/>
      <c r="N1331" s="255"/>
      <c r="O1331" s="255"/>
      <c r="P1331" s="255"/>
      <c r="Q1331" s="255"/>
      <c r="R1331" s="255"/>
      <c r="S1331" s="255"/>
      <c r="T1331" s="255"/>
      <c r="U1331" s="255"/>
      <c r="V1331" s="255"/>
      <c r="W1331" s="255"/>
      <c r="X1331" s="255"/>
      <c r="Y1331" s="255"/>
      <c r="Z1331" s="255"/>
      <c r="AA1331" s="255"/>
      <c r="AB1331" s="255"/>
      <c r="AC1331" s="255"/>
      <c r="AD1331" s="255"/>
      <c r="AE1331" s="255"/>
      <c r="AF1331" s="255"/>
      <c r="AG1331" s="255"/>
      <c r="AH1331" s="255"/>
      <c r="AI1331" s="255"/>
      <c r="AJ1331" s="255"/>
      <c r="AK1331" s="255"/>
      <c r="AL1331" s="255"/>
      <c r="AM1331" s="255"/>
      <c r="AN1331" s="255"/>
      <c r="AO1331" s="255"/>
      <c r="AP1331" s="255"/>
      <c r="AQ1331" s="255"/>
      <c r="AR1331" s="255"/>
      <c r="AS1331" s="255"/>
      <c r="AT1331" s="255"/>
      <c r="AU1331" s="256" t="s">
        <v>0</v>
      </c>
    </row>
    <row r="1332" spans="1:47" ht="18">
      <c r="A1332" s="262"/>
      <c r="B1332" s="263"/>
      <c r="C1332" s="265"/>
      <c r="D1332" s="265"/>
      <c r="E1332" s="265"/>
      <c r="F1332" s="253"/>
      <c r="G1332" s="180" t="str">
        <f>'Initiative Basics'!C3</f>
        <v>A</v>
      </c>
      <c r="H1332" s="180" t="str">
        <f>'Initiative Basics'!C4</f>
        <v>B</v>
      </c>
      <c r="I1332" s="180" t="str">
        <f>'Initiative Basics'!C5</f>
        <v>C</v>
      </c>
      <c r="J1332" s="180" t="str">
        <f>'Initiative Basics'!C6</f>
        <v>D</v>
      </c>
      <c r="K1332" s="180" t="str">
        <f>'Initiative Basics'!C7</f>
        <v>E</v>
      </c>
      <c r="L1332" s="180" t="str">
        <f>'Initiative Basics'!C8</f>
        <v>F</v>
      </c>
      <c r="M1332" s="180" t="str">
        <f>'Initiative Basics'!C9</f>
        <v>G</v>
      </c>
      <c r="N1332" s="180" t="str">
        <f>'Initiative Basics'!C10</f>
        <v>H</v>
      </c>
      <c r="O1332" s="180" t="str">
        <f>'Initiative Basics'!C11</f>
        <v>I</v>
      </c>
      <c r="P1332" s="180" t="str">
        <f>'Initiative Basics'!C12</f>
        <v>J</v>
      </c>
      <c r="Q1332" s="180" t="str">
        <f>'Initiative Basics'!C13</f>
        <v>K</v>
      </c>
      <c r="R1332" s="180" t="str">
        <f>'Initiative Basics'!C14</f>
        <v>L</v>
      </c>
      <c r="S1332" s="180" t="str">
        <f>'Initiative Basics'!C15</f>
        <v>M</v>
      </c>
      <c r="T1332" s="180" t="str">
        <f>'Initiative Basics'!C16</f>
        <v>N</v>
      </c>
      <c r="U1332" s="180" t="str">
        <f>'Initiative Basics'!C17</f>
        <v>O</v>
      </c>
      <c r="V1332" s="180" t="str">
        <f>'Initiative Basics'!C18</f>
        <v>P</v>
      </c>
      <c r="W1332" s="180" t="str">
        <f>'Initiative Basics'!C19</f>
        <v>Q</v>
      </c>
      <c r="X1332" s="180" t="str">
        <f>'Initiative Basics'!C20</f>
        <v>R</v>
      </c>
      <c r="Y1332" s="180" t="str">
        <f>'Initiative Basics'!C21</f>
        <v>S</v>
      </c>
      <c r="Z1332" s="180" t="str">
        <f>'Initiative Basics'!C22</f>
        <v>T</v>
      </c>
      <c r="AA1332" s="180" t="str">
        <f>'Initiative Basics'!C23</f>
        <v>U</v>
      </c>
      <c r="AB1332" s="180" t="str">
        <f>'Initiative Basics'!C24</f>
        <v>V</v>
      </c>
      <c r="AC1332" s="180" t="str">
        <f>'Initiative Basics'!C25</f>
        <v>W</v>
      </c>
      <c r="AD1332" s="180" t="str">
        <f>'Initiative Basics'!C26</f>
        <v>X</v>
      </c>
      <c r="AE1332" s="180" t="str">
        <f>'Initiative Basics'!C27</f>
        <v>Y</v>
      </c>
      <c r="AF1332" s="180" t="str">
        <f>'Initiative Basics'!C28</f>
        <v>Z</v>
      </c>
      <c r="AG1332" s="180">
        <f>'Initiative Basics'!C29</f>
        <v>0</v>
      </c>
      <c r="AH1332" s="180">
        <f>'Initiative Basics'!C30</f>
        <v>0</v>
      </c>
      <c r="AI1332" s="180">
        <f>'Initiative Basics'!C31</f>
        <v>0</v>
      </c>
      <c r="AJ1332" s="180">
        <f>'Initiative Basics'!C32</f>
        <v>0</v>
      </c>
      <c r="AK1332" s="180">
        <f>'Initiative Basics'!C33</f>
        <v>0</v>
      </c>
      <c r="AL1332" s="180">
        <f>'Initiative Basics'!C34</f>
        <v>0</v>
      </c>
      <c r="AM1332" s="180">
        <f>'Initiative Basics'!C35</f>
        <v>0</v>
      </c>
      <c r="AN1332" s="180">
        <f>'Initiative Basics'!C36</f>
        <v>0</v>
      </c>
      <c r="AO1332" s="180">
        <f>'Initiative Basics'!C37</f>
        <v>0</v>
      </c>
      <c r="AP1332" s="180">
        <f>'Initiative Basics'!C38</f>
        <v>0</v>
      </c>
      <c r="AQ1332" s="180">
        <f>'Initiative Basics'!C39</f>
        <v>0</v>
      </c>
      <c r="AR1332" s="180">
        <f>'Initiative Basics'!C40</f>
        <v>0</v>
      </c>
      <c r="AS1332" s="180">
        <f>'Initiative Basics'!C41</f>
        <v>0</v>
      </c>
      <c r="AT1332" s="180">
        <f>'Initiative Basics'!C42</f>
        <v>0</v>
      </c>
      <c r="AU1332" s="256"/>
    </row>
    <row r="1333" spans="1:47" ht="17">
      <c r="A1333" s="257">
        <f>'Initiative Basics'!A34</f>
        <v>0</v>
      </c>
      <c r="B1333" s="258" t="str">
        <f>'Operating Cost Categories'!A2</f>
        <v>Staff</v>
      </c>
      <c r="C1333" s="250">
        <f>'Operating Cost Summary'!B1304</f>
        <v>0</v>
      </c>
      <c r="D1333" s="250">
        <f>'Operating Cost Summary'!C1304</f>
        <v>0</v>
      </c>
      <c r="E1333" s="250">
        <f>'Operating Cost Summary'!D1304</f>
        <v>0</v>
      </c>
      <c r="F1333" s="181" t="s">
        <v>122</v>
      </c>
      <c r="G1333" s="182"/>
      <c r="H1333" s="182"/>
      <c r="I1333" s="182"/>
      <c r="J1333" s="182"/>
      <c r="K1333" s="182"/>
      <c r="L1333" s="182"/>
      <c r="M1333" s="182"/>
      <c r="N1333" s="182"/>
      <c r="O1333" s="182"/>
      <c r="P1333" s="182"/>
      <c r="Q1333" s="182"/>
      <c r="R1333" s="182"/>
      <c r="S1333" s="182"/>
      <c r="T1333" s="182"/>
      <c r="U1333" s="182"/>
      <c r="V1333" s="182"/>
      <c r="W1333" s="182"/>
      <c r="X1333" s="182"/>
      <c r="Y1333" s="182"/>
      <c r="Z1333" s="182"/>
      <c r="AA1333" s="182"/>
      <c r="AB1333" s="182"/>
      <c r="AC1333" s="182"/>
      <c r="AD1333" s="182"/>
      <c r="AE1333" s="182"/>
      <c r="AF1333" s="182"/>
      <c r="AG1333" s="182"/>
      <c r="AH1333" s="182"/>
      <c r="AI1333" s="182"/>
      <c r="AJ1333" s="182"/>
      <c r="AK1333" s="182"/>
      <c r="AL1333" s="182"/>
      <c r="AM1333" s="182"/>
      <c r="AN1333" s="182"/>
      <c r="AO1333" s="182"/>
      <c r="AP1333" s="182"/>
      <c r="AQ1333" s="182"/>
      <c r="AR1333" s="182"/>
      <c r="AS1333" s="182"/>
      <c r="AT1333" s="182"/>
      <c r="AU1333" s="183">
        <f>SUM(G1333:AT1333)</f>
        <v>0</v>
      </c>
    </row>
    <row r="1334" spans="1:47" ht="17">
      <c r="A1334" s="257"/>
      <c r="B1334" s="259"/>
      <c r="C1334" s="251"/>
      <c r="D1334" s="251"/>
      <c r="E1334" s="251"/>
      <c r="F1334" s="184" t="s">
        <v>123</v>
      </c>
      <c r="G1334" s="185"/>
      <c r="H1334" s="185"/>
      <c r="I1334" s="185"/>
      <c r="J1334" s="185"/>
      <c r="K1334" s="185"/>
      <c r="L1334" s="185"/>
      <c r="M1334" s="185"/>
      <c r="N1334" s="185"/>
      <c r="O1334" s="185"/>
      <c r="P1334" s="185"/>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3">
        <f t="shared" ref="AU1334:AU1371" si="30">SUM(G1334:AT1334)</f>
        <v>0</v>
      </c>
    </row>
    <row r="1335" spans="1:47" ht="17">
      <c r="A1335" s="257"/>
      <c r="B1335" s="260"/>
      <c r="C1335" s="252"/>
      <c r="D1335" s="252"/>
      <c r="E1335" s="252"/>
      <c r="F1335" s="181" t="s">
        <v>124</v>
      </c>
      <c r="G1335" s="182"/>
      <c r="H1335" s="182"/>
      <c r="I1335" s="182"/>
      <c r="J1335" s="182"/>
      <c r="K1335" s="182"/>
      <c r="L1335" s="182"/>
      <c r="M1335" s="182"/>
      <c r="N1335" s="182"/>
      <c r="O1335" s="182"/>
      <c r="P1335" s="182"/>
      <c r="Q1335" s="182"/>
      <c r="R1335" s="182"/>
      <c r="S1335" s="182"/>
      <c r="T1335" s="182"/>
      <c r="U1335" s="182"/>
      <c r="V1335" s="182"/>
      <c r="W1335" s="182"/>
      <c r="X1335" s="182"/>
      <c r="Y1335" s="182"/>
      <c r="Z1335" s="182"/>
      <c r="AA1335" s="182"/>
      <c r="AB1335" s="182"/>
      <c r="AC1335" s="182"/>
      <c r="AD1335" s="182"/>
      <c r="AE1335" s="182"/>
      <c r="AF1335" s="182"/>
      <c r="AG1335" s="182"/>
      <c r="AH1335" s="182"/>
      <c r="AI1335" s="182"/>
      <c r="AJ1335" s="182"/>
      <c r="AK1335" s="182"/>
      <c r="AL1335" s="182"/>
      <c r="AM1335" s="182"/>
      <c r="AN1335" s="182"/>
      <c r="AO1335" s="182"/>
      <c r="AP1335" s="182"/>
      <c r="AQ1335" s="182"/>
      <c r="AR1335" s="182"/>
      <c r="AS1335" s="182"/>
      <c r="AT1335" s="182"/>
      <c r="AU1335" s="183">
        <f t="shared" si="30"/>
        <v>0</v>
      </c>
    </row>
    <row r="1336" spans="1:47" ht="17">
      <c r="A1336" s="257"/>
      <c r="B1336" s="258" t="str">
        <f>'Operating Cost Categories'!A3</f>
        <v>Insurance</v>
      </c>
      <c r="C1336" s="250">
        <f>'Operating Cost Summary'!B1305</f>
        <v>0</v>
      </c>
      <c r="D1336" s="250">
        <f>'Operating Cost Summary'!C1305</f>
        <v>0</v>
      </c>
      <c r="E1336" s="250">
        <f>'Operating Cost Summary'!D1305</f>
        <v>0</v>
      </c>
      <c r="F1336" s="184" t="s">
        <v>122</v>
      </c>
      <c r="G1336" s="185"/>
      <c r="H1336" s="185"/>
      <c r="I1336" s="185"/>
      <c r="J1336" s="185"/>
      <c r="K1336" s="185"/>
      <c r="L1336" s="185"/>
      <c r="M1336" s="185"/>
      <c r="N1336" s="185"/>
      <c r="O1336" s="185"/>
      <c r="P1336" s="185"/>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3">
        <f t="shared" si="30"/>
        <v>0</v>
      </c>
    </row>
    <row r="1337" spans="1:47" ht="17">
      <c r="A1337" s="257"/>
      <c r="B1337" s="259"/>
      <c r="C1337" s="251"/>
      <c r="D1337" s="251"/>
      <c r="E1337" s="251"/>
      <c r="F1337" s="181" t="s">
        <v>123</v>
      </c>
      <c r="G1337" s="182"/>
      <c r="H1337" s="182"/>
      <c r="I1337" s="182"/>
      <c r="J1337" s="182"/>
      <c r="K1337" s="182"/>
      <c r="L1337" s="182"/>
      <c r="M1337" s="182"/>
      <c r="N1337" s="182"/>
      <c r="O1337" s="182"/>
      <c r="P1337" s="182"/>
      <c r="Q1337" s="182"/>
      <c r="R1337" s="182"/>
      <c r="S1337" s="182"/>
      <c r="T1337" s="182"/>
      <c r="U1337" s="182"/>
      <c r="V1337" s="182"/>
      <c r="W1337" s="182"/>
      <c r="X1337" s="182"/>
      <c r="Y1337" s="182"/>
      <c r="Z1337" s="182"/>
      <c r="AA1337" s="182"/>
      <c r="AB1337" s="182"/>
      <c r="AC1337" s="182"/>
      <c r="AD1337" s="182"/>
      <c r="AE1337" s="182"/>
      <c r="AF1337" s="182"/>
      <c r="AG1337" s="182"/>
      <c r="AH1337" s="182"/>
      <c r="AI1337" s="182"/>
      <c r="AJ1337" s="182"/>
      <c r="AK1337" s="182"/>
      <c r="AL1337" s="182"/>
      <c r="AM1337" s="182"/>
      <c r="AN1337" s="182"/>
      <c r="AO1337" s="182"/>
      <c r="AP1337" s="182"/>
      <c r="AQ1337" s="182"/>
      <c r="AR1337" s="182"/>
      <c r="AS1337" s="182"/>
      <c r="AT1337" s="182"/>
      <c r="AU1337" s="183">
        <f t="shared" si="30"/>
        <v>0</v>
      </c>
    </row>
    <row r="1338" spans="1:47" ht="17">
      <c r="A1338" s="257"/>
      <c r="B1338" s="260"/>
      <c r="C1338" s="252"/>
      <c r="D1338" s="252"/>
      <c r="E1338" s="252"/>
      <c r="F1338" s="184" t="s">
        <v>124</v>
      </c>
      <c r="G1338" s="185"/>
      <c r="H1338" s="185"/>
      <c r="I1338" s="185"/>
      <c r="J1338" s="185"/>
      <c r="K1338" s="185"/>
      <c r="L1338" s="185"/>
      <c r="M1338" s="185"/>
      <c r="N1338" s="185"/>
      <c r="O1338" s="185"/>
      <c r="P1338" s="185"/>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3">
        <f t="shared" si="30"/>
        <v>0</v>
      </c>
    </row>
    <row r="1339" spans="1:47" ht="17">
      <c r="A1339" s="257"/>
      <c r="B1339" s="249" t="str">
        <f>'Operating Cost Categories'!A4</f>
        <v>Rent</v>
      </c>
      <c r="C1339" s="250">
        <f>'Operating Cost Summary'!B1306</f>
        <v>0</v>
      </c>
      <c r="D1339" s="250">
        <f>'Operating Cost Summary'!C1306</f>
        <v>0</v>
      </c>
      <c r="E1339" s="250">
        <f>'Operating Cost Summary'!D1306</f>
        <v>0</v>
      </c>
      <c r="F1339" s="181" t="s">
        <v>122</v>
      </c>
      <c r="G1339" s="182"/>
      <c r="H1339" s="182"/>
      <c r="I1339" s="182"/>
      <c r="J1339" s="182"/>
      <c r="K1339" s="182"/>
      <c r="L1339" s="182"/>
      <c r="M1339" s="182"/>
      <c r="N1339" s="182"/>
      <c r="O1339" s="182"/>
      <c r="P1339" s="182"/>
      <c r="Q1339" s="182"/>
      <c r="R1339" s="182"/>
      <c r="S1339" s="182"/>
      <c r="T1339" s="182"/>
      <c r="U1339" s="182"/>
      <c r="V1339" s="182"/>
      <c r="W1339" s="182"/>
      <c r="X1339" s="182"/>
      <c r="Y1339" s="182"/>
      <c r="Z1339" s="182"/>
      <c r="AA1339" s="182"/>
      <c r="AB1339" s="182"/>
      <c r="AC1339" s="182"/>
      <c r="AD1339" s="182"/>
      <c r="AE1339" s="182"/>
      <c r="AF1339" s="182"/>
      <c r="AG1339" s="182"/>
      <c r="AH1339" s="182"/>
      <c r="AI1339" s="182"/>
      <c r="AJ1339" s="182"/>
      <c r="AK1339" s="182"/>
      <c r="AL1339" s="182"/>
      <c r="AM1339" s="182"/>
      <c r="AN1339" s="182"/>
      <c r="AO1339" s="182"/>
      <c r="AP1339" s="182"/>
      <c r="AQ1339" s="182"/>
      <c r="AR1339" s="182"/>
      <c r="AS1339" s="182"/>
      <c r="AT1339" s="182"/>
      <c r="AU1339" s="183">
        <f t="shared" si="30"/>
        <v>0</v>
      </c>
    </row>
    <row r="1340" spans="1:47" ht="17">
      <c r="A1340" s="257"/>
      <c r="B1340" s="249"/>
      <c r="C1340" s="251"/>
      <c r="D1340" s="251"/>
      <c r="E1340" s="251"/>
      <c r="F1340" s="184" t="s">
        <v>123</v>
      </c>
      <c r="G1340" s="185"/>
      <c r="H1340" s="185"/>
      <c r="I1340" s="185"/>
      <c r="J1340" s="185"/>
      <c r="K1340" s="185"/>
      <c r="L1340" s="185"/>
      <c r="M1340" s="185"/>
      <c r="N1340" s="185"/>
      <c r="O1340" s="185"/>
      <c r="P1340" s="185"/>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3">
        <f t="shared" si="30"/>
        <v>0</v>
      </c>
    </row>
    <row r="1341" spans="1:47" ht="17">
      <c r="A1341" s="257"/>
      <c r="B1341" s="249"/>
      <c r="C1341" s="252"/>
      <c r="D1341" s="252"/>
      <c r="E1341" s="252"/>
      <c r="F1341" s="181" t="s">
        <v>124</v>
      </c>
      <c r="G1341" s="182"/>
      <c r="H1341" s="182"/>
      <c r="I1341" s="182"/>
      <c r="J1341" s="182"/>
      <c r="K1341" s="182"/>
      <c r="L1341" s="182"/>
      <c r="M1341" s="182"/>
      <c r="N1341" s="182"/>
      <c r="O1341" s="182"/>
      <c r="P1341" s="182"/>
      <c r="Q1341" s="182"/>
      <c r="R1341" s="182"/>
      <c r="S1341" s="182"/>
      <c r="T1341" s="182"/>
      <c r="U1341" s="182"/>
      <c r="V1341" s="182"/>
      <c r="W1341" s="182"/>
      <c r="X1341" s="182"/>
      <c r="Y1341" s="182"/>
      <c r="Z1341" s="182"/>
      <c r="AA1341" s="182"/>
      <c r="AB1341" s="182"/>
      <c r="AC1341" s="182"/>
      <c r="AD1341" s="182"/>
      <c r="AE1341" s="182"/>
      <c r="AF1341" s="182"/>
      <c r="AG1341" s="182"/>
      <c r="AH1341" s="182"/>
      <c r="AI1341" s="182"/>
      <c r="AJ1341" s="182"/>
      <c r="AK1341" s="182"/>
      <c r="AL1341" s="182"/>
      <c r="AM1341" s="182"/>
      <c r="AN1341" s="182"/>
      <c r="AO1341" s="182"/>
      <c r="AP1341" s="182"/>
      <c r="AQ1341" s="182"/>
      <c r="AR1341" s="182"/>
      <c r="AS1341" s="182"/>
      <c r="AT1341" s="182"/>
      <c r="AU1341" s="183">
        <f t="shared" si="30"/>
        <v>0</v>
      </c>
    </row>
    <row r="1342" spans="1:47" ht="17">
      <c r="A1342" s="257"/>
      <c r="B1342" s="249" t="str">
        <f>'Operating Cost Categories'!A5</f>
        <v>Utilities</v>
      </c>
      <c r="C1342" s="250">
        <f>'Operating Cost Summary'!B1307</f>
        <v>0</v>
      </c>
      <c r="D1342" s="250">
        <f>'Operating Cost Summary'!C1307</f>
        <v>0</v>
      </c>
      <c r="E1342" s="250">
        <f>'Operating Cost Summary'!D1307</f>
        <v>0</v>
      </c>
      <c r="F1342" s="184" t="s">
        <v>122</v>
      </c>
      <c r="G1342" s="185"/>
      <c r="H1342" s="185"/>
      <c r="I1342" s="185"/>
      <c r="J1342" s="185"/>
      <c r="K1342" s="185"/>
      <c r="L1342" s="185"/>
      <c r="M1342" s="185"/>
      <c r="N1342" s="185"/>
      <c r="O1342" s="185"/>
      <c r="P1342" s="185"/>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3">
        <f t="shared" si="30"/>
        <v>0</v>
      </c>
    </row>
    <row r="1343" spans="1:47" ht="17">
      <c r="A1343" s="257"/>
      <c r="B1343" s="249"/>
      <c r="C1343" s="251"/>
      <c r="D1343" s="251"/>
      <c r="E1343" s="251"/>
      <c r="F1343" s="181" t="s">
        <v>123</v>
      </c>
      <c r="G1343" s="182"/>
      <c r="H1343" s="182"/>
      <c r="I1343" s="182"/>
      <c r="J1343" s="182"/>
      <c r="K1343" s="182"/>
      <c r="L1343" s="182"/>
      <c r="M1343" s="182"/>
      <c r="N1343" s="182"/>
      <c r="O1343" s="182"/>
      <c r="P1343" s="182"/>
      <c r="Q1343" s="182"/>
      <c r="R1343" s="182"/>
      <c r="S1343" s="182"/>
      <c r="T1343" s="182"/>
      <c r="U1343" s="182"/>
      <c r="V1343" s="182"/>
      <c r="W1343" s="182"/>
      <c r="X1343" s="182"/>
      <c r="Y1343" s="182"/>
      <c r="Z1343" s="182"/>
      <c r="AA1343" s="182"/>
      <c r="AB1343" s="182"/>
      <c r="AC1343" s="182"/>
      <c r="AD1343" s="182"/>
      <c r="AE1343" s="182"/>
      <c r="AF1343" s="182"/>
      <c r="AG1343" s="182"/>
      <c r="AH1343" s="182"/>
      <c r="AI1343" s="182"/>
      <c r="AJ1343" s="182"/>
      <c r="AK1343" s="182"/>
      <c r="AL1343" s="182"/>
      <c r="AM1343" s="182"/>
      <c r="AN1343" s="182"/>
      <c r="AO1343" s="182"/>
      <c r="AP1343" s="182"/>
      <c r="AQ1343" s="182"/>
      <c r="AR1343" s="182"/>
      <c r="AS1343" s="182"/>
      <c r="AT1343" s="182"/>
      <c r="AU1343" s="183">
        <f t="shared" si="30"/>
        <v>0</v>
      </c>
    </row>
    <row r="1344" spans="1:47" ht="17">
      <c r="A1344" s="257"/>
      <c r="B1344" s="249"/>
      <c r="C1344" s="252"/>
      <c r="D1344" s="252"/>
      <c r="E1344" s="252"/>
      <c r="F1344" s="184" t="s">
        <v>124</v>
      </c>
      <c r="G1344" s="185"/>
      <c r="H1344" s="185"/>
      <c r="I1344" s="185"/>
      <c r="J1344" s="185"/>
      <c r="K1344" s="185"/>
      <c r="L1344" s="185"/>
      <c r="M1344" s="185"/>
      <c r="N1344" s="185"/>
      <c r="O1344" s="185"/>
      <c r="P1344" s="185"/>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3">
        <f t="shared" si="30"/>
        <v>0</v>
      </c>
    </row>
    <row r="1345" spans="1:47" ht="17">
      <c r="A1345" s="257"/>
      <c r="B1345" s="249" t="str">
        <f>'Operating Cost Categories'!A6</f>
        <v>Internet/Phones</v>
      </c>
      <c r="C1345" s="250">
        <f>'Operating Cost Summary'!B1308</f>
        <v>0</v>
      </c>
      <c r="D1345" s="250">
        <f>'Operating Cost Summary'!C1308</f>
        <v>0</v>
      </c>
      <c r="E1345" s="250">
        <f>'Operating Cost Summary'!D1308</f>
        <v>0</v>
      </c>
      <c r="F1345" s="181" t="s">
        <v>122</v>
      </c>
      <c r="G1345" s="182"/>
      <c r="H1345" s="182"/>
      <c r="I1345" s="182"/>
      <c r="J1345" s="182"/>
      <c r="K1345" s="182"/>
      <c r="L1345" s="182"/>
      <c r="M1345" s="182"/>
      <c r="N1345" s="182"/>
      <c r="O1345" s="182"/>
      <c r="P1345" s="182"/>
      <c r="Q1345" s="182"/>
      <c r="R1345" s="182"/>
      <c r="S1345" s="182"/>
      <c r="T1345" s="182"/>
      <c r="U1345" s="182"/>
      <c r="V1345" s="182"/>
      <c r="W1345" s="182"/>
      <c r="X1345" s="182"/>
      <c r="Y1345" s="182"/>
      <c r="Z1345" s="182"/>
      <c r="AA1345" s="182"/>
      <c r="AB1345" s="182"/>
      <c r="AC1345" s="182"/>
      <c r="AD1345" s="182"/>
      <c r="AE1345" s="182"/>
      <c r="AF1345" s="182"/>
      <c r="AG1345" s="182"/>
      <c r="AH1345" s="182"/>
      <c r="AI1345" s="182"/>
      <c r="AJ1345" s="182"/>
      <c r="AK1345" s="182"/>
      <c r="AL1345" s="182"/>
      <c r="AM1345" s="182"/>
      <c r="AN1345" s="182"/>
      <c r="AO1345" s="182"/>
      <c r="AP1345" s="182"/>
      <c r="AQ1345" s="182"/>
      <c r="AR1345" s="182"/>
      <c r="AS1345" s="182"/>
      <c r="AT1345" s="182"/>
      <c r="AU1345" s="183">
        <f t="shared" si="30"/>
        <v>0</v>
      </c>
    </row>
    <row r="1346" spans="1:47" ht="17">
      <c r="A1346" s="257"/>
      <c r="B1346" s="249"/>
      <c r="C1346" s="251"/>
      <c r="D1346" s="251"/>
      <c r="E1346" s="251"/>
      <c r="F1346" s="184" t="s">
        <v>123</v>
      </c>
      <c r="G1346" s="185"/>
      <c r="H1346" s="185"/>
      <c r="I1346" s="185"/>
      <c r="J1346" s="185"/>
      <c r="K1346" s="185"/>
      <c r="L1346" s="185"/>
      <c r="M1346" s="185"/>
      <c r="N1346" s="185"/>
      <c r="O1346" s="185"/>
      <c r="P1346" s="185"/>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3">
        <f t="shared" si="30"/>
        <v>0</v>
      </c>
    </row>
    <row r="1347" spans="1:47" ht="17">
      <c r="A1347" s="257"/>
      <c r="B1347" s="249"/>
      <c r="C1347" s="252"/>
      <c r="D1347" s="252"/>
      <c r="E1347" s="252"/>
      <c r="F1347" s="181" t="s">
        <v>124</v>
      </c>
      <c r="G1347" s="182"/>
      <c r="H1347" s="182"/>
      <c r="I1347" s="182"/>
      <c r="J1347" s="182"/>
      <c r="K1347" s="182"/>
      <c r="L1347" s="182"/>
      <c r="M1347" s="182"/>
      <c r="N1347" s="182"/>
      <c r="O1347" s="182"/>
      <c r="P1347" s="182"/>
      <c r="Q1347" s="182"/>
      <c r="R1347" s="182"/>
      <c r="S1347" s="182"/>
      <c r="T1347" s="182"/>
      <c r="U1347" s="182"/>
      <c r="V1347" s="182"/>
      <c r="W1347" s="182"/>
      <c r="X1347" s="182"/>
      <c r="Y1347" s="182"/>
      <c r="Z1347" s="182"/>
      <c r="AA1347" s="182"/>
      <c r="AB1347" s="182"/>
      <c r="AC1347" s="182"/>
      <c r="AD1347" s="182"/>
      <c r="AE1347" s="182"/>
      <c r="AF1347" s="182"/>
      <c r="AG1347" s="182"/>
      <c r="AH1347" s="182"/>
      <c r="AI1347" s="182"/>
      <c r="AJ1347" s="182"/>
      <c r="AK1347" s="182"/>
      <c r="AL1347" s="182"/>
      <c r="AM1347" s="182"/>
      <c r="AN1347" s="182"/>
      <c r="AO1347" s="182"/>
      <c r="AP1347" s="182"/>
      <c r="AQ1347" s="182"/>
      <c r="AR1347" s="182"/>
      <c r="AS1347" s="182"/>
      <c r="AT1347" s="182"/>
      <c r="AU1347" s="183">
        <f t="shared" si="30"/>
        <v>0</v>
      </c>
    </row>
    <row r="1348" spans="1:47" ht="17">
      <c r="A1348" s="257"/>
      <c r="B1348" s="249" t="str">
        <f>'Operating Cost Categories'!A7</f>
        <v>Office Supplies</v>
      </c>
      <c r="C1348" s="250">
        <f>'Operating Cost Summary'!B1309</f>
        <v>0</v>
      </c>
      <c r="D1348" s="250">
        <f>'Operating Cost Summary'!C1309</f>
        <v>0</v>
      </c>
      <c r="E1348" s="250">
        <f>'Operating Cost Summary'!D1309</f>
        <v>0</v>
      </c>
      <c r="F1348" s="184" t="s">
        <v>122</v>
      </c>
      <c r="G1348" s="185"/>
      <c r="H1348" s="185"/>
      <c r="I1348" s="185"/>
      <c r="J1348" s="185"/>
      <c r="K1348" s="185"/>
      <c r="L1348" s="185"/>
      <c r="M1348" s="185"/>
      <c r="N1348" s="185"/>
      <c r="O1348" s="185"/>
      <c r="P1348" s="185"/>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3">
        <f t="shared" si="30"/>
        <v>0</v>
      </c>
    </row>
    <row r="1349" spans="1:47" ht="17">
      <c r="A1349" s="257"/>
      <c r="B1349" s="249"/>
      <c r="C1349" s="251"/>
      <c r="D1349" s="251"/>
      <c r="E1349" s="251"/>
      <c r="F1349" s="181" t="s">
        <v>123</v>
      </c>
      <c r="G1349" s="182"/>
      <c r="H1349" s="182"/>
      <c r="I1349" s="182"/>
      <c r="J1349" s="182"/>
      <c r="K1349" s="182"/>
      <c r="L1349" s="182"/>
      <c r="M1349" s="182"/>
      <c r="N1349" s="182"/>
      <c r="O1349" s="182"/>
      <c r="P1349" s="182"/>
      <c r="Q1349" s="182"/>
      <c r="R1349" s="182"/>
      <c r="S1349" s="182"/>
      <c r="T1349" s="182"/>
      <c r="U1349" s="182"/>
      <c r="V1349" s="182"/>
      <c r="W1349" s="182"/>
      <c r="X1349" s="182"/>
      <c r="Y1349" s="182"/>
      <c r="Z1349" s="182"/>
      <c r="AA1349" s="182"/>
      <c r="AB1349" s="182"/>
      <c r="AC1349" s="182"/>
      <c r="AD1349" s="182"/>
      <c r="AE1349" s="182"/>
      <c r="AF1349" s="182"/>
      <c r="AG1349" s="182"/>
      <c r="AH1349" s="182"/>
      <c r="AI1349" s="182"/>
      <c r="AJ1349" s="182"/>
      <c r="AK1349" s="182"/>
      <c r="AL1349" s="182"/>
      <c r="AM1349" s="182"/>
      <c r="AN1349" s="182"/>
      <c r="AO1349" s="182"/>
      <c r="AP1349" s="182"/>
      <c r="AQ1349" s="182"/>
      <c r="AR1349" s="182"/>
      <c r="AS1349" s="182"/>
      <c r="AT1349" s="182"/>
      <c r="AU1349" s="183">
        <f t="shared" si="30"/>
        <v>0</v>
      </c>
    </row>
    <row r="1350" spans="1:47" ht="17">
      <c r="A1350" s="257"/>
      <c r="B1350" s="249"/>
      <c r="C1350" s="252"/>
      <c r="D1350" s="252"/>
      <c r="E1350" s="252"/>
      <c r="F1350" s="184" t="s">
        <v>124</v>
      </c>
      <c r="G1350" s="185"/>
      <c r="H1350" s="185"/>
      <c r="I1350" s="185"/>
      <c r="J1350" s="185"/>
      <c r="K1350" s="185"/>
      <c r="L1350" s="185"/>
      <c r="M1350" s="185"/>
      <c r="N1350" s="185"/>
      <c r="O1350" s="185"/>
      <c r="P1350" s="185"/>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3">
        <f t="shared" si="30"/>
        <v>0</v>
      </c>
    </row>
    <row r="1351" spans="1:47" ht="17">
      <c r="A1351" s="257"/>
      <c r="B1351" s="249" t="str">
        <f>'Operating Cost Categories'!A8</f>
        <v>Transportation</v>
      </c>
      <c r="C1351" s="250">
        <f>'Operating Cost Summary'!B1310</f>
        <v>0</v>
      </c>
      <c r="D1351" s="250">
        <f>'Operating Cost Summary'!C1310</f>
        <v>0</v>
      </c>
      <c r="E1351" s="250">
        <f>'Operating Cost Summary'!D1310</f>
        <v>0</v>
      </c>
      <c r="F1351" s="181" t="s">
        <v>122</v>
      </c>
      <c r="G1351" s="182"/>
      <c r="H1351" s="182"/>
      <c r="I1351" s="182"/>
      <c r="J1351" s="182"/>
      <c r="K1351" s="182"/>
      <c r="L1351" s="182"/>
      <c r="M1351" s="182"/>
      <c r="N1351" s="182"/>
      <c r="O1351" s="182"/>
      <c r="P1351" s="182"/>
      <c r="Q1351" s="182"/>
      <c r="R1351" s="182"/>
      <c r="S1351" s="182"/>
      <c r="T1351" s="182"/>
      <c r="U1351" s="182"/>
      <c r="V1351" s="182"/>
      <c r="W1351" s="182"/>
      <c r="X1351" s="182"/>
      <c r="Y1351" s="182"/>
      <c r="Z1351" s="182"/>
      <c r="AA1351" s="182"/>
      <c r="AB1351" s="182"/>
      <c r="AC1351" s="182"/>
      <c r="AD1351" s="182"/>
      <c r="AE1351" s="182"/>
      <c r="AF1351" s="182"/>
      <c r="AG1351" s="182"/>
      <c r="AH1351" s="182"/>
      <c r="AI1351" s="182"/>
      <c r="AJ1351" s="182"/>
      <c r="AK1351" s="182"/>
      <c r="AL1351" s="182"/>
      <c r="AM1351" s="182"/>
      <c r="AN1351" s="182"/>
      <c r="AO1351" s="182"/>
      <c r="AP1351" s="182"/>
      <c r="AQ1351" s="182"/>
      <c r="AR1351" s="182"/>
      <c r="AS1351" s="182"/>
      <c r="AT1351" s="182"/>
      <c r="AU1351" s="183">
        <f t="shared" si="30"/>
        <v>0</v>
      </c>
    </row>
    <row r="1352" spans="1:47" ht="17">
      <c r="A1352" s="257"/>
      <c r="B1352" s="249"/>
      <c r="C1352" s="251"/>
      <c r="D1352" s="251"/>
      <c r="E1352" s="251"/>
      <c r="F1352" s="184" t="s">
        <v>123</v>
      </c>
      <c r="G1352" s="185"/>
      <c r="H1352" s="185"/>
      <c r="I1352" s="185"/>
      <c r="J1352" s="185"/>
      <c r="K1352" s="185"/>
      <c r="L1352" s="185"/>
      <c r="M1352" s="185"/>
      <c r="N1352" s="185"/>
      <c r="O1352" s="185"/>
      <c r="P1352" s="185"/>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3">
        <f t="shared" si="30"/>
        <v>0</v>
      </c>
    </row>
    <row r="1353" spans="1:47" ht="17">
      <c r="A1353" s="257"/>
      <c r="B1353" s="249"/>
      <c r="C1353" s="252"/>
      <c r="D1353" s="252"/>
      <c r="E1353" s="252"/>
      <c r="F1353" s="181" t="s">
        <v>124</v>
      </c>
      <c r="G1353" s="182"/>
      <c r="H1353" s="182"/>
      <c r="I1353" s="182"/>
      <c r="J1353" s="182"/>
      <c r="K1353" s="182"/>
      <c r="L1353" s="182"/>
      <c r="M1353" s="182"/>
      <c r="N1353" s="182"/>
      <c r="O1353" s="182"/>
      <c r="P1353" s="182"/>
      <c r="Q1353" s="182"/>
      <c r="R1353" s="182"/>
      <c r="S1353" s="182"/>
      <c r="T1353" s="182"/>
      <c r="U1353" s="182"/>
      <c r="V1353" s="182"/>
      <c r="W1353" s="182"/>
      <c r="X1353" s="182"/>
      <c r="Y1353" s="182"/>
      <c r="Z1353" s="182"/>
      <c r="AA1353" s="182"/>
      <c r="AB1353" s="182"/>
      <c r="AC1353" s="182"/>
      <c r="AD1353" s="182"/>
      <c r="AE1353" s="182"/>
      <c r="AF1353" s="182"/>
      <c r="AG1353" s="182"/>
      <c r="AH1353" s="182"/>
      <c r="AI1353" s="182"/>
      <c r="AJ1353" s="182"/>
      <c r="AK1353" s="182"/>
      <c r="AL1353" s="182"/>
      <c r="AM1353" s="182"/>
      <c r="AN1353" s="182"/>
      <c r="AO1353" s="182"/>
      <c r="AP1353" s="182"/>
      <c r="AQ1353" s="182"/>
      <c r="AR1353" s="182"/>
      <c r="AS1353" s="182"/>
      <c r="AT1353" s="182"/>
      <c r="AU1353" s="183">
        <f t="shared" si="30"/>
        <v>0</v>
      </c>
    </row>
    <row r="1354" spans="1:47" ht="17">
      <c r="A1354" s="257"/>
      <c r="B1354" s="249" t="str">
        <f>'Operating Cost Categories'!A9</f>
        <v>Consultants/Contracts</v>
      </c>
      <c r="C1354" s="250">
        <f>'Operating Cost Summary'!B1311</f>
        <v>0</v>
      </c>
      <c r="D1354" s="250">
        <f>'Operating Cost Summary'!C1311</f>
        <v>0</v>
      </c>
      <c r="E1354" s="250">
        <f>'Operating Cost Summary'!D1311</f>
        <v>0</v>
      </c>
      <c r="F1354" s="184" t="s">
        <v>122</v>
      </c>
      <c r="G1354" s="185"/>
      <c r="H1354" s="185"/>
      <c r="I1354" s="185"/>
      <c r="J1354" s="185"/>
      <c r="K1354" s="185"/>
      <c r="L1354" s="185"/>
      <c r="M1354" s="185"/>
      <c r="N1354" s="185"/>
      <c r="O1354" s="185"/>
      <c r="P1354" s="185"/>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3">
        <f t="shared" si="30"/>
        <v>0</v>
      </c>
    </row>
    <row r="1355" spans="1:47" ht="17">
      <c r="A1355" s="257"/>
      <c r="B1355" s="249"/>
      <c r="C1355" s="251"/>
      <c r="D1355" s="251"/>
      <c r="E1355" s="251"/>
      <c r="F1355" s="181" t="s">
        <v>123</v>
      </c>
      <c r="G1355" s="182"/>
      <c r="H1355" s="182"/>
      <c r="I1355" s="182"/>
      <c r="J1355" s="182"/>
      <c r="K1355" s="182"/>
      <c r="L1355" s="182"/>
      <c r="M1355" s="182"/>
      <c r="N1355" s="182"/>
      <c r="O1355" s="182"/>
      <c r="P1355" s="182"/>
      <c r="Q1355" s="182"/>
      <c r="R1355" s="182"/>
      <c r="S1355" s="182"/>
      <c r="T1355" s="182"/>
      <c r="U1355" s="182"/>
      <c r="V1355" s="182"/>
      <c r="W1355" s="182"/>
      <c r="X1355" s="182"/>
      <c r="Y1355" s="182"/>
      <c r="Z1355" s="182"/>
      <c r="AA1355" s="182"/>
      <c r="AB1355" s="182"/>
      <c r="AC1355" s="182"/>
      <c r="AD1355" s="182"/>
      <c r="AE1355" s="182"/>
      <c r="AF1355" s="182"/>
      <c r="AG1355" s="182"/>
      <c r="AH1355" s="182"/>
      <c r="AI1355" s="182"/>
      <c r="AJ1355" s="182"/>
      <c r="AK1355" s="182"/>
      <c r="AL1355" s="182"/>
      <c r="AM1355" s="182"/>
      <c r="AN1355" s="182"/>
      <c r="AO1355" s="182"/>
      <c r="AP1355" s="182"/>
      <c r="AQ1355" s="182"/>
      <c r="AR1355" s="182"/>
      <c r="AS1355" s="182"/>
      <c r="AT1355" s="182"/>
      <c r="AU1355" s="183">
        <f t="shared" si="30"/>
        <v>0</v>
      </c>
    </row>
    <row r="1356" spans="1:47" ht="17">
      <c r="A1356" s="257"/>
      <c r="B1356" s="249"/>
      <c r="C1356" s="252"/>
      <c r="D1356" s="252"/>
      <c r="E1356" s="252"/>
      <c r="F1356" s="184" t="s">
        <v>124</v>
      </c>
      <c r="G1356" s="185"/>
      <c r="H1356" s="185"/>
      <c r="I1356" s="185"/>
      <c r="J1356" s="185"/>
      <c r="K1356" s="185"/>
      <c r="L1356" s="185"/>
      <c r="M1356" s="185"/>
      <c r="N1356" s="185"/>
      <c r="O1356" s="185"/>
      <c r="P1356" s="185"/>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3">
        <f t="shared" si="30"/>
        <v>0</v>
      </c>
    </row>
    <row r="1357" spans="1:47" ht="17">
      <c r="A1357" s="257"/>
      <c r="B1357" s="249" t="str">
        <f>'Operating Cost Categories'!A10</f>
        <v>A</v>
      </c>
      <c r="C1357" s="250">
        <f>'Operating Cost Summary'!B1312</f>
        <v>0</v>
      </c>
      <c r="D1357" s="250">
        <f>'Operating Cost Summary'!C1312</f>
        <v>0</v>
      </c>
      <c r="E1357" s="250">
        <f>'Operating Cost Summary'!D1312</f>
        <v>0</v>
      </c>
      <c r="F1357" s="181" t="s">
        <v>122</v>
      </c>
      <c r="G1357" s="182"/>
      <c r="H1357" s="182"/>
      <c r="I1357" s="182"/>
      <c r="J1357" s="182"/>
      <c r="K1357" s="182"/>
      <c r="L1357" s="182"/>
      <c r="M1357" s="182"/>
      <c r="N1357" s="182"/>
      <c r="O1357" s="182"/>
      <c r="P1357" s="182"/>
      <c r="Q1357" s="182"/>
      <c r="R1357" s="182"/>
      <c r="S1357" s="182"/>
      <c r="T1357" s="182"/>
      <c r="U1357" s="182"/>
      <c r="V1357" s="182"/>
      <c r="W1357" s="182"/>
      <c r="X1357" s="182"/>
      <c r="Y1357" s="182"/>
      <c r="Z1357" s="182"/>
      <c r="AA1357" s="182"/>
      <c r="AB1357" s="182"/>
      <c r="AC1357" s="182"/>
      <c r="AD1357" s="182"/>
      <c r="AE1357" s="182"/>
      <c r="AF1357" s="182"/>
      <c r="AG1357" s="182"/>
      <c r="AH1357" s="182"/>
      <c r="AI1357" s="182"/>
      <c r="AJ1357" s="182"/>
      <c r="AK1357" s="182"/>
      <c r="AL1357" s="182"/>
      <c r="AM1357" s="182"/>
      <c r="AN1357" s="182"/>
      <c r="AO1357" s="182"/>
      <c r="AP1357" s="182"/>
      <c r="AQ1357" s="182"/>
      <c r="AR1357" s="182"/>
      <c r="AS1357" s="182"/>
      <c r="AT1357" s="182"/>
      <c r="AU1357" s="183">
        <f t="shared" si="30"/>
        <v>0</v>
      </c>
    </row>
    <row r="1358" spans="1:47" ht="17">
      <c r="A1358" s="257"/>
      <c r="B1358" s="249"/>
      <c r="C1358" s="251"/>
      <c r="D1358" s="251"/>
      <c r="E1358" s="251"/>
      <c r="F1358" s="184" t="s">
        <v>123</v>
      </c>
      <c r="G1358" s="185"/>
      <c r="H1358" s="185"/>
      <c r="I1358" s="185"/>
      <c r="J1358" s="185"/>
      <c r="K1358" s="185"/>
      <c r="L1358" s="185"/>
      <c r="M1358" s="185"/>
      <c r="N1358" s="185"/>
      <c r="O1358" s="185"/>
      <c r="P1358" s="185"/>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3">
        <f t="shared" si="30"/>
        <v>0</v>
      </c>
    </row>
    <row r="1359" spans="1:47" ht="17">
      <c r="A1359" s="257"/>
      <c r="B1359" s="249"/>
      <c r="C1359" s="252"/>
      <c r="D1359" s="252"/>
      <c r="E1359" s="252"/>
      <c r="F1359" s="181" t="s">
        <v>124</v>
      </c>
      <c r="G1359" s="182"/>
      <c r="H1359" s="182"/>
      <c r="I1359" s="182"/>
      <c r="J1359" s="182"/>
      <c r="K1359" s="182"/>
      <c r="L1359" s="182"/>
      <c r="M1359" s="182"/>
      <c r="N1359" s="182"/>
      <c r="O1359" s="182"/>
      <c r="P1359" s="182"/>
      <c r="Q1359" s="182"/>
      <c r="R1359" s="182"/>
      <c r="S1359" s="182"/>
      <c r="T1359" s="182"/>
      <c r="U1359" s="182"/>
      <c r="V1359" s="182"/>
      <c r="W1359" s="182"/>
      <c r="X1359" s="182"/>
      <c r="Y1359" s="182"/>
      <c r="Z1359" s="182"/>
      <c r="AA1359" s="182"/>
      <c r="AB1359" s="182"/>
      <c r="AC1359" s="182"/>
      <c r="AD1359" s="182"/>
      <c r="AE1359" s="182"/>
      <c r="AF1359" s="182"/>
      <c r="AG1359" s="182"/>
      <c r="AH1359" s="182"/>
      <c r="AI1359" s="182"/>
      <c r="AJ1359" s="182"/>
      <c r="AK1359" s="182"/>
      <c r="AL1359" s="182"/>
      <c r="AM1359" s="182"/>
      <c r="AN1359" s="182"/>
      <c r="AO1359" s="182"/>
      <c r="AP1359" s="182"/>
      <c r="AQ1359" s="182"/>
      <c r="AR1359" s="182"/>
      <c r="AS1359" s="182"/>
      <c r="AT1359" s="182"/>
      <c r="AU1359" s="183">
        <f t="shared" si="30"/>
        <v>0</v>
      </c>
    </row>
    <row r="1360" spans="1:47" ht="17">
      <c r="A1360" s="257"/>
      <c r="B1360" s="249" t="str">
        <f>'Operating Cost Categories'!A11</f>
        <v>B</v>
      </c>
      <c r="C1360" s="250">
        <f>'Operating Cost Summary'!B1313</f>
        <v>0</v>
      </c>
      <c r="D1360" s="250">
        <f>'Operating Cost Summary'!C1313</f>
        <v>0</v>
      </c>
      <c r="E1360" s="250">
        <f>'Operating Cost Summary'!D1313</f>
        <v>0</v>
      </c>
      <c r="F1360" s="184" t="s">
        <v>122</v>
      </c>
      <c r="G1360" s="185"/>
      <c r="H1360" s="185"/>
      <c r="I1360" s="185"/>
      <c r="J1360" s="185"/>
      <c r="K1360" s="185"/>
      <c r="L1360" s="185"/>
      <c r="M1360" s="185"/>
      <c r="N1360" s="185"/>
      <c r="O1360" s="185"/>
      <c r="P1360" s="185"/>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3">
        <f t="shared" si="30"/>
        <v>0</v>
      </c>
    </row>
    <row r="1361" spans="1:47" ht="17">
      <c r="A1361" s="257"/>
      <c r="B1361" s="249"/>
      <c r="C1361" s="251"/>
      <c r="D1361" s="251"/>
      <c r="E1361" s="251"/>
      <c r="F1361" s="181" t="s">
        <v>123</v>
      </c>
      <c r="G1361" s="182"/>
      <c r="H1361" s="182"/>
      <c r="I1361" s="182"/>
      <c r="J1361" s="182"/>
      <c r="K1361" s="182"/>
      <c r="L1361" s="182"/>
      <c r="M1361" s="182"/>
      <c r="N1361" s="182"/>
      <c r="O1361" s="182"/>
      <c r="P1361" s="182"/>
      <c r="Q1361" s="182"/>
      <c r="R1361" s="182"/>
      <c r="S1361" s="182"/>
      <c r="T1361" s="182"/>
      <c r="U1361" s="182"/>
      <c r="V1361" s="182"/>
      <c r="W1361" s="182"/>
      <c r="X1361" s="182"/>
      <c r="Y1361" s="182"/>
      <c r="Z1361" s="182"/>
      <c r="AA1361" s="182"/>
      <c r="AB1361" s="182"/>
      <c r="AC1361" s="182"/>
      <c r="AD1361" s="182"/>
      <c r="AE1361" s="182"/>
      <c r="AF1361" s="182"/>
      <c r="AG1361" s="182"/>
      <c r="AH1361" s="182"/>
      <c r="AI1361" s="182"/>
      <c r="AJ1361" s="182"/>
      <c r="AK1361" s="182"/>
      <c r="AL1361" s="182"/>
      <c r="AM1361" s="182"/>
      <c r="AN1361" s="182"/>
      <c r="AO1361" s="182"/>
      <c r="AP1361" s="182"/>
      <c r="AQ1361" s="182"/>
      <c r="AR1361" s="182"/>
      <c r="AS1361" s="182"/>
      <c r="AT1361" s="182"/>
      <c r="AU1361" s="183">
        <f t="shared" si="30"/>
        <v>0</v>
      </c>
    </row>
    <row r="1362" spans="1:47" ht="17">
      <c r="A1362" s="257"/>
      <c r="B1362" s="249"/>
      <c r="C1362" s="252"/>
      <c r="D1362" s="252"/>
      <c r="E1362" s="252"/>
      <c r="F1362" s="184" t="s">
        <v>124</v>
      </c>
      <c r="G1362" s="185"/>
      <c r="H1362" s="185"/>
      <c r="I1362" s="185"/>
      <c r="J1362" s="185"/>
      <c r="K1362" s="185"/>
      <c r="L1362" s="185"/>
      <c r="M1362" s="185"/>
      <c r="N1362" s="185"/>
      <c r="O1362" s="185"/>
      <c r="P1362" s="185"/>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3">
        <f t="shared" si="30"/>
        <v>0</v>
      </c>
    </row>
    <row r="1363" spans="1:47" ht="17">
      <c r="A1363" s="257"/>
      <c r="B1363" s="249" t="str">
        <f>'Operating Cost Categories'!A12</f>
        <v>C</v>
      </c>
      <c r="C1363" s="250">
        <f>'Operating Cost Summary'!B1314</f>
        <v>0</v>
      </c>
      <c r="D1363" s="250">
        <f>'Operating Cost Summary'!C1314</f>
        <v>0</v>
      </c>
      <c r="E1363" s="250">
        <f>'Operating Cost Summary'!D1314</f>
        <v>0</v>
      </c>
      <c r="F1363" s="181" t="s">
        <v>122</v>
      </c>
      <c r="G1363" s="182"/>
      <c r="H1363" s="182"/>
      <c r="I1363" s="182"/>
      <c r="J1363" s="182"/>
      <c r="K1363" s="182"/>
      <c r="L1363" s="182"/>
      <c r="M1363" s="182"/>
      <c r="N1363" s="182"/>
      <c r="O1363" s="182"/>
      <c r="P1363" s="182"/>
      <c r="Q1363" s="182"/>
      <c r="R1363" s="182"/>
      <c r="S1363" s="182"/>
      <c r="T1363" s="182"/>
      <c r="U1363" s="182"/>
      <c r="V1363" s="182"/>
      <c r="W1363" s="182"/>
      <c r="X1363" s="182"/>
      <c r="Y1363" s="182"/>
      <c r="Z1363" s="182"/>
      <c r="AA1363" s="182"/>
      <c r="AB1363" s="182"/>
      <c r="AC1363" s="182"/>
      <c r="AD1363" s="182"/>
      <c r="AE1363" s="182"/>
      <c r="AF1363" s="182"/>
      <c r="AG1363" s="182"/>
      <c r="AH1363" s="182"/>
      <c r="AI1363" s="182"/>
      <c r="AJ1363" s="182"/>
      <c r="AK1363" s="182"/>
      <c r="AL1363" s="182"/>
      <c r="AM1363" s="182"/>
      <c r="AN1363" s="182"/>
      <c r="AO1363" s="182"/>
      <c r="AP1363" s="182"/>
      <c r="AQ1363" s="182"/>
      <c r="AR1363" s="182"/>
      <c r="AS1363" s="182"/>
      <c r="AT1363" s="182"/>
      <c r="AU1363" s="183">
        <f t="shared" si="30"/>
        <v>0</v>
      </c>
    </row>
    <row r="1364" spans="1:47" ht="17">
      <c r="A1364" s="257"/>
      <c r="B1364" s="249"/>
      <c r="C1364" s="251"/>
      <c r="D1364" s="251"/>
      <c r="E1364" s="251"/>
      <c r="F1364" s="184" t="s">
        <v>123</v>
      </c>
      <c r="G1364" s="185"/>
      <c r="H1364" s="185"/>
      <c r="I1364" s="185"/>
      <c r="J1364" s="185"/>
      <c r="K1364" s="185"/>
      <c r="L1364" s="185"/>
      <c r="M1364" s="185"/>
      <c r="N1364" s="185"/>
      <c r="O1364" s="185"/>
      <c r="P1364" s="185"/>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3">
        <f t="shared" si="30"/>
        <v>0</v>
      </c>
    </row>
    <row r="1365" spans="1:47" ht="17">
      <c r="A1365" s="257"/>
      <c r="B1365" s="249"/>
      <c r="C1365" s="252"/>
      <c r="D1365" s="252"/>
      <c r="E1365" s="252"/>
      <c r="F1365" s="181" t="s">
        <v>124</v>
      </c>
      <c r="G1365" s="182"/>
      <c r="H1365" s="182"/>
      <c r="I1365" s="182"/>
      <c r="J1365" s="182"/>
      <c r="K1365" s="182"/>
      <c r="L1365" s="182"/>
      <c r="M1365" s="182"/>
      <c r="N1365" s="182"/>
      <c r="O1365" s="182"/>
      <c r="P1365" s="182"/>
      <c r="Q1365" s="182"/>
      <c r="R1365" s="182"/>
      <c r="S1365" s="182"/>
      <c r="T1365" s="182"/>
      <c r="U1365" s="182"/>
      <c r="V1365" s="182"/>
      <c r="W1365" s="182"/>
      <c r="X1365" s="182"/>
      <c r="Y1365" s="182"/>
      <c r="Z1365" s="182"/>
      <c r="AA1365" s="182"/>
      <c r="AB1365" s="182"/>
      <c r="AC1365" s="182"/>
      <c r="AD1365" s="182"/>
      <c r="AE1365" s="182"/>
      <c r="AF1365" s="182"/>
      <c r="AG1365" s="182"/>
      <c r="AH1365" s="182"/>
      <c r="AI1365" s="182"/>
      <c r="AJ1365" s="182"/>
      <c r="AK1365" s="182"/>
      <c r="AL1365" s="182"/>
      <c r="AM1365" s="182"/>
      <c r="AN1365" s="182"/>
      <c r="AO1365" s="182"/>
      <c r="AP1365" s="182"/>
      <c r="AQ1365" s="182"/>
      <c r="AR1365" s="182"/>
      <c r="AS1365" s="182"/>
      <c r="AT1365" s="182"/>
      <c r="AU1365" s="183">
        <f t="shared" si="30"/>
        <v>0</v>
      </c>
    </row>
    <row r="1366" spans="1:47" ht="17">
      <c r="A1366" s="257"/>
      <c r="B1366" s="249" t="str">
        <f>'Operating Cost Categories'!A13</f>
        <v>D</v>
      </c>
      <c r="C1366" s="250">
        <f>'Operating Cost Summary'!B1315</f>
        <v>0</v>
      </c>
      <c r="D1366" s="250">
        <f>'Operating Cost Summary'!C1315</f>
        <v>0</v>
      </c>
      <c r="E1366" s="250">
        <f>'Operating Cost Summary'!D1315</f>
        <v>0</v>
      </c>
      <c r="F1366" s="184" t="s">
        <v>122</v>
      </c>
      <c r="G1366" s="185"/>
      <c r="H1366" s="185"/>
      <c r="I1366" s="185"/>
      <c r="J1366" s="185"/>
      <c r="K1366" s="185"/>
      <c r="L1366" s="185"/>
      <c r="M1366" s="185"/>
      <c r="N1366" s="185"/>
      <c r="O1366" s="185"/>
      <c r="P1366" s="185"/>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3">
        <f t="shared" si="30"/>
        <v>0</v>
      </c>
    </row>
    <row r="1367" spans="1:47" ht="17">
      <c r="A1367" s="257"/>
      <c r="B1367" s="249"/>
      <c r="C1367" s="251"/>
      <c r="D1367" s="251"/>
      <c r="E1367" s="251"/>
      <c r="F1367" s="181" t="s">
        <v>123</v>
      </c>
      <c r="G1367" s="182"/>
      <c r="H1367" s="182"/>
      <c r="I1367" s="182"/>
      <c r="J1367" s="182"/>
      <c r="K1367" s="182"/>
      <c r="L1367" s="182"/>
      <c r="M1367" s="182"/>
      <c r="N1367" s="182"/>
      <c r="O1367" s="182"/>
      <c r="P1367" s="182"/>
      <c r="Q1367" s="182"/>
      <c r="R1367" s="182"/>
      <c r="S1367" s="182"/>
      <c r="T1367" s="182"/>
      <c r="U1367" s="182"/>
      <c r="V1367" s="182"/>
      <c r="W1367" s="182"/>
      <c r="X1367" s="182"/>
      <c r="Y1367" s="182"/>
      <c r="Z1367" s="182"/>
      <c r="AA1367" s="182"/>
      <c r="AB1367" s="182"/>
      <c r="AC1367" s="182"/>
      <c r="AD1367" s="182"/>
      <c r="AE1367" s="182"/>
      <c r="AF1367" s="182"/>
      <c r="AG1367" s="182"/>
      <c r="AH1367" s="182"/>
      <c r="AI1367" s="182"/>
      <c r="AJ1367" s="182"/>
      <c r="AK1367" s="182"/>
      <c r="AL1367" s="182"/>
      <c r="AM1367" s="182"/>
      <c r="AN1367" s="182"/>
      <c r="AO1367" s="182"/>
      <c r="AP1367" s="182"/>
      <c r="AQ1367" s="182"/>
      <c r="AR1367" s="182"/>
      <c r="AS1367" s="182"/>
      <c r="AT1367" s="182"/>
      <c r="AU1367" s="183">
        <f t="shared" si="30"/>
        <v>0</v>
      </c>
    </row>
    <row r="1368" spans="1:47" ht="17">
      <c r="A1368" s="257"/>
      <c r="B1368" s="249"/>
      <c r="C1368" s="252"/>
      <c r="D1368" s="252"/>
      <c r="E1368" s="252"/>
      <c r="F1368" s="184" t="s">
        <v>124</v>
      </c>
      <c r="G1368" s="185"/>
      <c r="H1368" s="185"/>
      <c r="I1368" s="185"/>
      <c r="J1368" s="185"/>
      <c r="K1368" s="185"/>
      <c r="L1368" s="185"/>
      <c r="M1368" s="185"/>
      <c r="N1368" s="185"/>
      <c r="O1368" s="185"/>
      <c r="P1368" s="185"/>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3">
        <f t="shared" si="30"/>
        <v>0</v>
      </c>
    </row>
    <row r="1369" spans="1:47" ht="17">
      <c r="A1369" s="257"/>
      <c r="B1369" s="249" t="str">
        <f>'Operating Cost Categories'!A14</f>
        <v>E</v>
      </c>
      <c r="C1369" s="250">
        <f>'Operating Cost Summary'!B1316</f>
        <v>0</v>
      </c>
      <c r="D1369" s="250">
        <f>'Operating Cost Summary'!C1316</f>
        <v>0</v>
      </c>
      <c r="E1369" s="250">
        <f>'Operating Cost Summary'!D1316</f>
        <v>0</v>
      </c>
      <c r="F1369" s="181" t="s">
        <v>122</v>
      </c>
      <c r="G1369" s="182"/>
      <c r="H1369" s="182"/>
      <c r="I1369" s="182"/>
      <c r="J1369" s="182"/>
      <c r="K1369" s="182"/>
      <c r="L1369" s="182"/>
      <c r="M1369" s="182"/>
      <c r="N1369" s="182"/>
      <c r="O1369" s="182"/>
      <c r="P1369" s="182"/>
      <c r="Q1369" s="182"/>
      <c r="R1369" s="182"/>
      <c r="S1369" s="182"/>
      <c r="T1369" s="182"/>
      <c r="U1369" s="182"/>
      <c r="V1369" s="182"/>
      <c r="W1369" s="182"/>
      <c r="X1369" s="182"/>
      <c r="Y1369" s="182"/>
      <c r="Z1369" s="182"/>
      <c r="AA1369" s="182"/>
      <c r="AB1369" s="182"/>
      <c r="AC1369" s="182"/>
      <c r="AD1369" s="182"/>
      <c r="AE1369" s="182"/>
      <c r="AF1369" s="182"/>
      <c r="AG1369" s="182"/>
      <c r="AH1369" s="182"/>
      <c r="AI1369" s="182"/>
      <c r="AJ1369" s="182"/>
      <c r="AK1369" s="182"/>
      <c r="AL1369" s="182"/>
      <c r="AM1369" s="182"/>
      <c r="AN1369" s="182"/>
      <c r="AO1369" s="182"/>
      <c r="AP1369" s="182"/>
      <c r="AQ1369" s="182"/>
      <c r="AR1369" s="182"/>
      <c r="AS1369" s="182"/>
      <c r="AT1369" s="182"/>
      <c r="AU1369" s="183">
        <f t="shared" si="30"/>
        <v>0</v>
      </c>
    </row>
    <row r="1370" spans="1:47" ht="17">
      <c r="A1370" s="257"/>
      <c r="B1370" s="249"/>
      <c r="C1370" s="251"/>
      <c r="D1370" s="251"/>
      <c r="E1370" s="251"/>
      <c r="F1370" s="184" t="s">
        <v>123</v>
      </c>
      <c r="G1370" s="186"/>
      <c r="H1370" s="186"/>
      <c r="I1370" s="186"/>
      <c r="J1370" s="186"/>
      <c r="K1370" s="186"/>
      <c r="L1370" s="186"/>
      <c r="M1370" s="186"/>
      <c r="N1370" s="186"/>
      <c r="O1370" s="186"/>
      <c r="P1370" s="186"/>
      <c r="Q1370" s="186"/>
      <c r="R1370" s="186"/>
      <c r="S1370" s="186"/>
      <c r="T1370" s="186"/>
      <c r="U1370" s="186"/>
      <c r="V1370" s="186"/>
      <c r="W1370" s="186"/>
      <c r="X1370" s="186"/>
      <c r="Y1370" s="186"/>
      <c r="Z1370" s="186"/>
      <c r="AA1370" s="186"/>
      <c r="AB1370" s="186"/>
      <c r="AC1370" s="186"/>
      <c r="AD1370" s="186"/>
      <c r="AE1370" s="186"/>
      <c r="AF1370" s="186"/>
      <c r="AG1370" s="186"/>
      <c r="AH1370" s="186"/>
      <c r="AI1370" s="186"/>
      <c r="AJ1370" s="186"/>
      <c r="AK1370" s="186"/>
      <c r="AL1370" s="186"/>
      <c r="AM1370" s="186"/>
      <c r="AN1370" s="186"/>
      <c r="AO1370" s="186"/>
      <c r="AP1370" s="186"/>
      <c r="AQ1370" s="186"/>
      <c r="AR1370" s="186"/>
      <c r="AS1370" s="186"/>
      <c r="AT1370" s="186"/>
      <c r="AU1370" s="183">
        <f t="shared" si="30"/>
        <v>0</v>
      </c>
    </row>
    <row r="1371" spans="1:47" ht="17">
      <c r="A1371" s="257"/>
      <c r="B1371" s="249"/>
      <c r="C1371" s="252"/>
      <c r="D1371" s="252"/>
      <c r="E1371" s="252"/>
      <c r="F1371" s="181" t="s">
        <v>124</v>
      </c>
      <c r="G1371" s="187"/>
      <c r="H1371" s="187"/>
      <c r="I1371" s="187"/>
      <c r="J1371" s="187"/>
      <c r="K1371" s="187"/>
      <c r="L1371" s="187"/>
      <c r="M1371" s="187"/>
      <c r="N1371" s="187"/>
      <c r="O1371" s="187"/>
      <c r="P1371" s="187"/>
      <c r="Q1371" s="187"/>
      <c r="R1371" s="187"/>
      <c r="S1371" s="187"/>
      <c r="T1371" s="187"/>
      <c r="U1371" s="187"/>
      <c r="V1371" s="187"/>
      <c r="W1371" s="187"/>
      <c r="X1371" s="187"/>
      <c r="Y1371" s="187"/>
      <c r="Z1371" s="187"/>
      <c r="AA1371" s="187"/>
      <c r="AB1371" s="187"/>
      <c r="AC1371" s="187"/>
      <c r="AD1371" s="187"/>
      <c r="AE1371" s="187"/>
      <c r="AF1371" s="187"/>
      <c r="AG1371" s="187"/>
      <c r="AH1371" s="187"/>
      <c r="AI1371" s="187"/>
      <c r="AJ1371" s="187"/>
      <c r="AK1371" s="187"/>
      <c r="AL1371" s="187"/>
      <c r="AM1371" s="187"/>
      <c r="AN1371" s="187"/>
      <c r="AO1371" s="187"/>
      <c r="AP1371" s="187"/>
      <c r="AQ1371" s="187"/>
      <c r="AR1371" s="187"/>
      <c r="AS1371" s="187"/>
      <c r="AT1371" s="187"/>
      <c r="AU1371" s="183">
        <f t="shared" si="30"/>
        <v>0</v>
      </c>
    </row>
    <row r="1373" spans="1:47" ht="19">
      <c r="A1373" s="261" t="s">
        <v>132</v>
      </c>
      <c r="B1373" s="263" t="s">
        <v>120</v>
      </c>
      <c r="C1373" s="264" t="s">
        <v>27</v>
      </c>
      <c r="D1373" s="264" t="s">
        <v>28</v>
      </c>
      <c r="E1373" s="264" t="s">
        <v>29</v>
      </c>
      <c r="F1373" s="253" t="s">
        <v>26</v>
      </c>
      <c r="G1373" s="254" t="s">
        <v>2</v>
      </c>
      <c r="H1373" s="255"/>
      <c r="I1373" s="255"/>
      <c r="J1373" s="255"/>
      <c r="K1373" s="255"/>
      <c r="L1373" s="255"/>
      <c r="M1373" s="255"/>
      <c r="N1373" s="255"/>
      <c r="O1373" s="255"/>
      <c r="P1373" s="255"/>
      <c r="Q1373" s="255"/>
      <c r="R1373" s="255"/>
      <c r="S1373" s="255"/>
      <c r="T1373" s="255"/>
      <c r="U1373" s="255"/>
      <c r="V1373" s="255"/>
      <c r="W1373" s="255"/>
      <c r="X1373" s="255"/>
      <c r="Y1373" s="255"/>
      <c r="Z1373" s="255"/>
      <c r="AA1373" s="255"/>
      <c r="AB1373" s="255"/>
      <c r="AC1373" s="255"/>
      <c r="AD1373" s="255"/>
      <c r="AE1373" s="255"/>
      <c r="AF1373" s="255"/>
      <c r="AG1373" s="255"/>
      <c r="AH1373" s="255"/>
      <c r="AI1373" s="255"/>
      <c r="AJ1373" s="255"/>
      <c r="AK1373" s="255"/>
      <c r="AL1373" s="255"/>
      <c r="AM1373" s="255"/>
      <c r="AN1373" s="255"/>
      <c r="AO1373" s="255"/>
      <c r="AP1373" s="255"/>
      <c r="AQ1373" s="255"/>
      <c r="AR1373" s="255"/>
      <c r="AS1373" s="255"/>
      <c r="AT1373" s="255"/>
      <c r="AU1373" s="256" t="s">
        <v>0</v>
      </c>
    </row>
    <row r="1374" spans="1:47" ht="18">
      <c r="A1374" s="262"/>
      <c r="B1374" s="263"/>
      <c r="C1374" s="265"/>
      <c r="D1374" s="265"/>
      <c r="E1374" s="265"/>
      <c r="F1374" s="253"/>
      <c r="G1374" s="180" t="str">
        <f>'Initiative Basics'!C3</f>
        <v>A</v>
      </c>
      <c r="H1374" s="180" t="str">
        <f>'Initiative Basics'!C4</f>
        <v>B</v>
      </c>
      <c r="I1374" s="180" t="str">
        <f>'Initiative Basics'!C5</f>
        <v>C</v>
      </c>
      <c r="J1374" s="180" t="str">
        <f>'Initiative Basics'!C6</f>
        <v>D</v>
      </c>
      <c r="K1374" s="180" t="str">
        <f>'Initiative Basics'!C7</f>
        <v>E</v>
      </c>
      <c r="L1374" s="180" t="str">
        <f>'Initiative Basics'!C8</f>
        <v>F</v>
      </c>
      <c r="M1374" s="180" t="str">
        <f>'Initiative Basics'!C9</f>
        <v>G</v>
      </c>
      <c r="N1374" s="180" t="str">
        <f>'Initiative Basics'!C10</f>
        <v>H</v>
      </c>
      <c r="O1374" s="180" t="str">
        <f>'Initiative Basics'!C11</f>
        <v>I</v>
      </c>
      <c r="P1374" s="180" t="str">
        <f>'Initiative Basics'!C12</f>
        <v>J</v>
      </c>
      <c r="Q1374" s="180" t="str">
        <f>'Initiative Basics'!C13</f>
        <v>K</v>
      </c>
      <c r="R1374" s="180" t="str">
        <f>'Initiative Basics'!C14</f>
        <v>L</v>
      </c>
      <c r="S1374" s="180" t="str">
        <f>'Initiative Basics'!C15</f>
        <v>M</v>
      </c>
      <c r="T1374" s="180" t="str">
        <f>'Initiative Basics'!C16</f>
        <v>N</v>
      </c>
      <c r="U1374" s="180" t="str">
        <f>'Initiative Basics'!C17</f>
        <v>O</v>
      </c>
      <c r="V1374" s="180" t="str">
        <f>'Initiative Basics'!C18</f>
        <v>P</v>
      </c>
      <c r="W1374" s="180" t="str">
        <f>'Initiative Basics'!C19</f>
        <v>Q</v>
      </c>
      <c r="X1374" s="180" t="str">
        <f>'Initiative Basics'!C20</f>
        <v>R</v>
      </c>
      <c r="Y1374" s="180" t="str">
        <f>'Initiative Basics'!C21</f>
        <v>S</v>
      </c>
      <c r="Z1374" s="180" t="str">
        <f>'Initiative Basics'!C22</f>
        <v>T</v>
      </c>
      <c r="AA1374" s="180" t="str">
        <f>'Initiative Basics'!C23</f>
        <v>U</v>
      </c>
      <c r="AB1374" s="180" t="str">
        <f>'Initiative Basics'!C24</f>
        <v>V</v>
      </c>
      <c r="AC1374" s="180" t="str">
        <f>'Initiative Basics'!C25</f>
        <v>W</v>
      </c>
      <c r="AD1374" s="180" t="str">
        <f>'Initiative Basics'!C26</f>
        <v>X</v>
      </c>
      <c r="AE1374" s="180" t="str">
        <f>'Initiative Basics'!C27</f>
        <v>Y</v>
      </c>
      <c r="AF1374" s="180" t="str">
        <f>'Initiative Basics'!C28</f>
        <v>Z</v>
      </c>
      <c r="AG1374" s="180">
        <f>'Initiative Basics'!C29</f>
        <v>0</v>
      </c>
      <c r="AH1374" s="180">
        <f>'Initiative Basics'!C30</f>
        <v>0</v>
      </c>
      <c r="AI1374" s="180">
        <f>'Initiative Basics'!C31</f>
        <v>0</v>
      </c>
      <c r="AJ1374" s="180">
        <f>'Initiative Basics'!C32</f>
        <v>0</v>
      </c>
      <c r="AK1374" s="180">
        <f>'Initiative Basics'!C33</f>
        <v>0</v>
      </c>
      <c r="AL1374" s="180">
        <f>'Initiative Basics'!C34</f>
        <v>0</v>
      </c>
      <c r="AM1374" s="180">
        <f>'Initiative Basics'!C35</f>
        <v>0</v>
      </c>
      <c r="AN1374" s="180">
        <f>'Initiative Basics'!C36</f>
        <v>0</v>
      </c>
      <c r="AO1374" s="180">
        <f>'Initiative Basics'!C37</f>
        <v>0</v>
      </c>
      <c r="AP1374" s="180">
        <f>'Initiative Basics'!C38</f>
        <v>0</v>
      </c>
      <c r="AQ1374" s="180">
        <f>'Initiative Basics'!C39</f>
        <v>0</v>
      </c>
      <c r="AR1374" s="180">
        <f>'Initiative Basics'!C40</f>
        <v>0</v>
      </c>
      <c r="AS1374" s="180">
        <f>'Initiative Basics'!C41</f>
        <v>0</v>
      </c>
      <c r="AT1374" s="180">
        <f>'Initiative Basics'!C42</f>
        <v>0</v>
      </c>
      <c r="AU1374" s="256"/>
    </row>
    <row r="1375" spans="1:47" ht="17">
      <c r="A1375" s="257">
        <f>'Initiative Basics'!A35</f>
        <v>0</v>
      </c>
      <c r="B1375" s="258" t="str">
        <f>'Operating Cost Categories'!A2</f>
        <v>Staff</v>
      </c>
      <c r="C1375" s="250">
        <f>'Operating Cost Summary'!B1346</f>
        <v>0</v>
      </c>
      <c r="D1375" s="250">
        <f>'Operating Cost Summary'!C1346</f>
        <v>0</v>
      </c>
      <c r="E1375" s="250">
        <f>'Operating Cost Summary'!D1346</f>
        <v>0</v>
      </c>
      <c r="F1375" s="181" t="s">
        <v>122</v>
      </c>
      <c r="G1375" s="182"/>
      <c r="H1375" s="182"/>
      <c r="I1375" s="182"/>
      <c r="J1375" s="182"/>
      <c r="K1375" s="182"/>
      <c r="L1375" s="182"/>
      <c r="M1375" s="182"/>
      <c r="N1375" s="182"/>
      <c r="O1375" s="182"/>
      <c r="P1375" s="182"/>
      <c r="Q1375" s="182"/>
      <c r="R1375" s="182"/>
      <c r="S1375" s="182"/>
      <c r="T1375" s="182"/>
      <c r="U1375" s="182"/>
      <c r="V1375" s="182"/>
      <c r="W1375" s="182"/>
      <c r="X1375" s="182"/>
      <c r="Y1375" s="182"/>
      <c r="Z1375" s="182"/>
      <c r="AA1375" s="182"/>
      <c r="AB1375" s="182"/>
      <c r="AC1375" s="182"/>
      <c r="AD1375" s="182"/>
      <c r="AE1375" s="182"/>
      <c r="AF1375" s="182"/>
      <c r="AG1375" s="182"/>
      <c r="AH1375" s="182"/>
      <c r="AI1375" s="182"/>
      <c r="AJ1375" s="182"/>
      <c r="AK1375" s="182"/>
      <c r="AL1375" s="182"/>
      <c r="AM1375" s="182"/>
      <c r="AN1375" s="182"/>
      <c r="AO1375" s="182"/>
      <c r="AP1375" s="182"/>
      <c r="AQ1375" s="182"/>
      <c r="AR1375" s="182"/>
      <c r="AS1375" s="182"/>
      <c r="AT1375" s="182"/>
      <c r="AU1375" s="183">
        <f>SUM(G1375:AT1375)</f>
        <v>0</v>
      </c>
    </row>
    <row r="1376" spans="1:47" ht="17">
      <c r="A1376" s="257"/>
      <c r="B1376" s="259"/>
      <c r="C1376" s="251"/>
      <c r="D1376" s="251"/>
      <c r="E1376" s="251"/>
      <c r="F1376" s="184" t="s">
        <v>123</v>
      </c>
      <c r="G1376" s="185"/>
      <c r="H1376" s="185"/>
      <c r="I1376" s="185"/>
      <c r="J1376" s="185"/>
      <c r="K1376" s="185"/>
      <c r="L1376" s="185"/>
      <c r="M1376" s="185"/>
      <c r="N1376" s="185"/>
      <c r="O1376" s="185"/>
      <c r="P1376" s="185"/>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3">
        <f t="shared" ref="AU1376:AU1413" si="31">SUM(G1376:AT1376)</f>
        <v>0</v>
      </c>
    </row>
    <row r="1377" spans="1:47" ht="17">
      <c r="A1377" s="257"/>
      <c r="B1377" s="260"/>
      <c r="C1377" s="252"/>
      <c r="D1377" s="252"/>
      <c r="E1377" s="252"/>
      <c r="F1377" s="181" t="s">
        <v>124</v>
      </c>
      <c r="G1377" s="182"/>
      <c r="H1377" s="182"/>
      <c r="I1377" s="182"/>
      <c r="J1377" s="182"/>
      <c r="K1377" s="182"/>
      <c r="L1377" s="182"/>
      <c r="M1377" s="182"/>
      <c r="N1377" s="182"/>
      <c r="O1377" s="182"/>
      <c r="P1377" s="182"/>
      <c r="Q1377" s="182"/>
      <c r="R1377" s="182"/>
      <c r="S1377" s="182"/>
      <c r="T1377" s="182"/>
      <c r="U1377" s="182"/>
      <c r="V1377" s="182"/>
      <c r="W1377" s="182"/>
      <c r="X1377" s="182"/>
      <c r="Y1377" s="182"/>
      <c r="Z1377" s="182"/>
      <c r="AA1377" s="182"/>
      <c r="AB1377" s="182"/>
      <c r="AC1377" s="182"/>
      <c r="AD1377" s="182"/>
      <c r="AE1377" s="182"/>
      <c r="AF1377" s="182"/>
      <c r="AG1377" s="182"/>
      <c r="AH1377" s="182"/>
      <c r="AI1377" s="182"/>
      <c r="AJ1377" s="182"/>
      <c r="AK1377" s="182"/>
      <c r="AL1377" s="182"/>
      <c r="AM1377" s="182"/>
      <c r="AN1377" s="182"/>
      <c r="AO1377" s="182"/>
      <c r="AP1377" s="182"/>
      <c r="AQ1377" s="182"/>
      <c r="AR1377" s="182"/>
      <c r="AS1377" s="182"/>
      <c r="AT1377" s="182"/>
      <c r="AU1377" s="183">
        <f t="shared" si="31"/>
        <v>0</v>
      </c>
    </row>
    <row r="1378" spans="1:47" ht="17">
      <c r="A1378" s="257"/>
      <c r="B1378" s="258" t="str">
        <f>'Operating Cost Categories'!A3</f>
        <v>Insurance</v>
      </c>
      <c r="C1378" s="250">
        <f>'Operating Cost Summary'!B1347</f>
        <v>0</v>
      </c>
      <c r="D1378" s="250">
        <f>'Operating Cost Summary'!C1347</f>
        <v>0</v>
      </c>
      <c r="E1378" s="250">
        <f>'Operating Cost Summary'!D1347</f>
        <v>0</v>
      </c>
      <c r="F1378" s="184" t="s">
        <v>122</v>
      </c>
      <c r="G1378" s="185"/>
      <c r="H1378" s="185"/>
      <c r="I1378" s="185"/>
      <c r="J1378" s="185"/>
      <c r="K1378" s="185"/>
      <c r="L1378" s="185"/>
      <c r="M1378" s="185"/>
      <c r="N1378" s="185"/>
      <c r="O1378" s="185"/>
      <c r="P1378" s="185"/>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3">
        <f t="shared" si="31"/>
        <v>0</v>
      </c>
    </row>
    <row r="1379" spans="1:47" ht="17">
      <c r="A1379" s="257"/>
      <c r="B1379" s="259"/>
      <c r="C1379" s="251"/>
      <c r="D1379" s="251"/>
      <c r="E1379" s="251"/>
      <c r="F1379" s="181" t="s">
        <v>123</v>
      </c>
      <c r="G1379" s="182"/>
      <c r="H1379" s="182"/>
      <c r="I1379" s="182"/>
      <c r="J1379" s="182"/>
      <c r="K1379" s="182"/>
      <c r="L1379" s="182"/>
      <c r="M1379" s="182"/>
      <c r="N1379" s="182"/>
      <c r="O1379" s="182"/>
      <c r="P1379" s="182"/>
      <c r="Q1379" s="182"/>
      <c r="R1379" s="182"/>
      <c r="S1379" s="182"/>
      <c r="T1379" s="182"/>
      <c r="U1379" s="182"/>
      <c r="V1379" s="182"/>
      <c r="W1379" s="182"/>
      <c r="X1379" s="182"/>
      <c r="Y1379" s="182"/>
      <c r="Z1379" s="182"/>
      <c r="AA1379" s="182"/>
      <c r="AB1379" s="182"/>
      <c r="AC1379" s="182"/>
      <c r="AD1379" s="182"/>
      <c r="AE1379" s="182"/>
      <c r="AF1379" s="182"/>
      <c r="AG1379" s="182"/>
      <c r="AH1379" s="182"/>
      <c r="AI1379" s="182"/>
      <c r="AJ1379" s="182"/>
      <c r="AK1379" s="182"/>
      <c r="AL1379" s="182"/>
      <c r="AM1379" s="182"/>
      <c r="AN1379" s="182"/>
      <c r="AO1379" s="182"/>
      <c r="AP1379" s="182"/>
      <c r="AQ1379" s="182"/>
      <c r="AR1379" s="182"/>
      <c r="AS1379" s="182"/>
      <c r="AT1379" s="182"/>
      <c r="AU1379" s="183">
        <f t="shared" si="31"/>
        <v>0</v>
      </c>
    </row>
    <row r="1380" spans="1:47" ht="17">
      <c r="A1380" s="257"/>
      <c r="B1380" s="260"/>
      <c r="C1380" s="252"/>
      <c r="D1380" s="252"/>
      <c r="E1380" s="252"/>
      <c r="F1380" s="184" t="s">
        <v>124</v>
      </c>
      <c r="G1380" s="185"/>
      <c r="H1380" s="185"/>
      <c r="I1380" s="185"/>
      <c r="J1380" s="185"/>
      <c r="K1380" s="185"/>
      <c r="L1380" s="185"/>
      <c r="M1380" s="185"/>
      <c r="N1380" s="185"/>
      <c r="O1380" s="185"/>
      <c r="P1380" s="185"/>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3">
        <f t="shared" si="31"/>
        <v>0</v>
      </c>
    </row>
    <row r="1381" spans="1:47" ht="17">
      <c r="A1381" s="257"/>
      <c r="B1381" s="249" t="str">
        <f>'Operating Cost Categories'!A4</f>
        <v>Rent</v>
      </c>
      <c r="C1381" s="250">
        <f>'Operating Cost Summary'!B1348</f>
        <v>0</v>
      </c>
      <c r="D1381" s="250">
        <f>'Operating Cost Summary'!C1348</f>
        <v>0</v>
      </c>
      <c r="E1381" s="250">
        <f>'Operating Cost Summary'!D1348</f>
        <v>0</v>
      </c>
      <c r="F1381" s="181" t="s">
        <v>122</v>
      </c>
      <c r="G1381" s="182"/>
      <c r="H1381" s="182"/>
      <c r="I1381" s="182"/>
      <c r="J1381" s="182"/>
      <c r="K1381" s="182"/>
      <c r="L1381" s="182"/>
      <c r="M1381" s="182"/>
      <c r="N1381" s="182"/>
      <c r="O1381" s="182"/>
      <c r="P1381" s="182"/>
      <c r="Q1381" s="182"/>
      <c r="R1381" s="182"/>
      <c r="S1381" s="182"/>
      <c r="T1381" s="182"/>
      <c r="U1381" s="182"/>
      <c r="V1381" s="182"/>
      <c r="W1381" s="182"/>
      <c r="X1381" s="182"/>
      <c r="Y1381" s="182"/>
      <c r="Z1381" s="182"/>
      <c r="AA1381" s="182"/>
      <c r="AB1381" s="182"/>
      <c r="AC1381" s="182"/>
      <c r="AD1381" s="182"/>
      <c r="AE1381" s="182"/>
      <c r="AF1381" s="182"/>
      <c r="AG1381" s="182"/>
      <c r="AH1381" s="182"/>
      <c r="AI1381" s="182"/>
      <c r="AJ1381" s="182"/>
      <c r="AK1381" s="182"/>
      <c r="AL1381" s="182"/>
      <c r="AM1381" s="182"/>
      <c r="AN1381" s="182"/>
      <c r="AO1381" s="182"/>
      <c r="AP1381" s="182"/>
      <c r="AQ1381" s="182"/>
      <c r="AR1381" s="182"/>
      <c r="AS1381" s="182"/>
      <c r="AT1381" s="182"/>
      <c r="AU1381" s="183">
        <f t="shared" si="31"/>
        <v>0</v>
      </c>
    </row>
    <row r="1382" spans="1:47" ht="17">
      <c r="A1382" s="257"/>
      <c r="B1382" s="249"/>
      <c r="C1382" s="251"/>
      <c r="D1382" s="251"/>
      <c r="E1382" s="251"/>
      <c r="F1382" s="184" t="s">
        <v>123</v>
      </c>
      <c r="G1382" s="185"/>
      <c r="H1382" s="185"/>
      <c r="I1382" s="185"/>
      <c r="J1382" s="185"/>
      <c r="K1382" s="185"/>
      <c r="L1382" s="185"/>
      <c r="M1382" s="185"/>
      <c r="N1382" s="185"/>
      <c r="O1382" s="185"/>
      <c r="P1382" s="185"/>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3">
        <f t="shared" si="31"/>
        <v>0</v>
      </c>
    </row>
    <row r="1383" spans="1:47" ht="17">
      <c r="A1383" s="257"/>
      <c r="B1383" s="249"/>
      <c r="C1383" s="252"/>
      <c r="D1383" s="252"/>
      <c r="E1383" s="252"/>
      <c r="F1383" s="181" t="s">
        <v>124</v>
      </c>
      <c r="G1383" s="182"/>
      <c r="H1383" s="182"/>
      <c r="I1383" s="182"/>
      <c r="J1383" s="182"/>
      <c r="K1383" s="182"/>
      <c r="L1383" s="182"/>
      <c r="M1383" s="182"/>
      <c r="N1383" s="182"/>
      <c r="O1383" s="182"/>
      <c r="P1383" s="182"/>
      <c r="Q1383" s="182"/>
      <c r="R1383" s="182"/>
      <c r="S1383" s="182"/>
      <c r="T1383" s="182"/>
      <c r="U1383" s="182"/>
      <c r="V1383" s="182"/>
      <c r="W1383" s="182"/>
      <c r="X1383" s="182"/>
      <c r="Y1383" s="182"/>
      <c r="Z1383" s="182"/>
      <c r="AA1383" s="182"/>
      <c r="AB1383" s="182"/>
      <c r="AC1383" s="182"/>
      <c r="AD1383" s="182"/>
      <c r="AE1383" s="182"/>
      <c r="AF1383" s="182"/>
      <c r="AG1383" s="182"/>
      <c r="AH1383" s="182"/>
      <c r="AI1383" s="182"/>
      <c r="AJ1383" s="182"/>
      <c r="AK1383" s="182"/>
      <c r="AL1383" s="182"/>
      <c r="AM1383" s="182"/>
      <c r="AN1383" s="182"/>
      <c r="AO1383" s="182"/>
      <c r="AP1383" s="182"/>
      <c r="AQ1383" s="182"/>
      <c r="AR1383" s="182"/>
      <c r="AS1383" s="182"/>
      <c r="AT1383" s="182"/>
      <c r="AU1383" s="183">
        <f t="shared" si="31"/>
        <v>0</v>
      </c>
    </row>
    <row r="1384" spans="1:47" ht="17">
      <c r="A1384" s="257"/>
      <c r="B1384" s="249" t="str">
        <f>'Operating Cost Categories'!A5</f>
        <v>Utilities</v>
      </c>
      <c r="C1384" s="250">
        <f>'Operating Cost Summary'!B1349</f>
        <v>0</v>
      </c>
      <c r="D1384" s="250">
        <f>'Operating Cost Summary'!C1349</f>
        <v>0</v>
      </c>
      <c r="E1384" s="250">
        <f>'Operating Cost Summary'!D1349</f>
        <v>0</v>
      </c>
      <c r="F1384" s="184" t="s">
        <v>122</v>
      </c>
      <c r="G1384" s="185"/>
      <c r="H1384" s="185"/>
      <c r="I1384" s="185"/>
      <c r="J1384" s="185"/>
      <c r="K1384" s="185"/>
      <c r="L1384" s="185"/>
      <c r="M1384" s="185"/>
      <c r="N1384" s="185"/>
      <c r="O1384" s="185"/>
      <c r="P1384" s="185"/>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3">
        <f t="shared" si="31"/>
        <v>0</v>
      </c>
    </row>
    <row r="1385" spans="1:47" ht="17">
      <c r="A1385" s="257"/>
      <c r="B1385" s="249"/>
      <c r="C1385" s="251"/>
      <c r="D1385" s="251"/>
      <c r="E1385" s="251"/>
      <c r="F1385" s="181" t="s">
        <v>123</v>
      </c>
      <c r="G1385" s="182"/>
      <c r="H1385" s="182"/>
      <c r="I1385" s="182"/>
      <c r="J1385" s="182"/>
      <c r="K1385" s="182"/>
      <c r="L1385" s="182"/>
      <c r="M1385" s="182"/>
      <c r="N1385" s="182"/>
      <c r="O1385" s="182"/>
      <c r="P1385" s="182"/>
      <c r="Q1385" s="182"/>
      <c r="R1385" s="182"/>
      <c r="S1385" s="182"/>
      <c r="T1385" s="182"/>
      <c r="U1385" s="182"/>
      <c r="V1385" s="182"/>
      <c r="W1385" s="182"/>
      <c r="X1385" s="182"/>
      <c r="Y1385" s="182"/>
      <c r="Z1385" s="182"/>
      <c r="AA1385" s="182"/>
      <c r="AB1385" s="182"/>
      <c r="AC1385" s="182"/>
      <c r="AD1385" s="182"/>
      <c r="AE1385" s="182"/>
      <c r="AF1385" s="182"/>
      <c r="AG1385" s="182"/>
      <c r="AH1385" s="182"/>
      <c r="AI1385" s="182"/>
      <c r="AJ1385" s="182"/>
      <c r="AK1385" s="182"/>
      <c r="AL1385" s="182"/>
      <c r="AM1385" s="182"/>
      <c r="AN1385" s="182"/>
      <c r="AO1385" s="182"/>
      <c r="AP1385" s="182"/>
      <c r="AQ1385" s="182"/>
      <c r="AR1385" s="182"/>
      <c r="AS1385" s="182"/>
      <c r="AT1385" s="182"/>
      <c r="AU1385" s="183">
        <f t="shared" si="31"/>
        <v>0</v>
      </c>
    </row>
    <row r="1386" spans="1:47" ht="17">
      <c r="A1386" s="257"/>
      <c r="B1386" s="249"/>
      <c r="C1386" s="252"/>
      <c r="D1386" s="252"/>
      <c r="E1386" s="252"/>
      <c r="F1386" s="184" t="s">
        <v>124</v>
      </c>
      <c r="G1386" s="185"/>
      <c r="H1386" s="185"/>
      <c r="I1386" s="185"/>
      <c r="J1386" s="185"/>
      <c r="K1386" s="185"/>
      <c r="L1386" s="185"/>
      <c r="M1386" s="185"/>
      <c r="N1386" s="185"/>
      <c r="O1386" s="185"/>
      <c r="P1386" s="185"/>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3">
        <f t="shared" si="31"/>
        <v>0</v>
      </c>
    </row>
    <row r="1387" spans="1:47" ht="17">
      <c r="A1387" s="257"/>
      <c r="B1387" s="249" t="str">
        <f>'Operating Cost Categories'!A6</f>
        <v>Internet/Phones</v>
      </c>
      <c r="C1387" s="250">
        <f>'Operating Cost Summary'!B1350</f>
        <v>0</v>
      </c>
      <c r="D1387" s="250">
        <f>'Operating Cost Summary'!C1350</f>
        <v>0</v>
      </c>
      <c r="E1387" s="250">
        <f>'Operating Cost Summary'!D1350</f>
        <v>0</v>
      </c>
      <c r="F1387" s="181" t="s">
        <v>122</v>
      </c>
      <c r="G1387" s="182"/>
      <c r="H1387" s="182"/>
      <c r="I1387" s="182"/>
      <c r="J1387" s="182"/>
      <c r="K1387" s="182"/>
      <c r="L1387" s="182"/>
      <c r="M1387" s="182"/>
      <c r="N1387" s="182"/>
      <c r="O1387" s="182"/>
      <c r="P1387" s="182"/>
      <c r="Q1387" s="182"/>
      <c r="R1387" s="182"/>
      <c r="S1387" s="182"/>
      <c r="T1387" s="182"/>
      <c r="U1387" s="182"/>
      <c r="V1387" s="182"/>
      <c r="W1387" s="182"/>
      <c r="X1387" s="182"/>
      <c r="Y1387" s="182"/>
      <c r="Z1387" s="182"/>
      <c r="AA1387" s="182"/>
      <c r="AB1387" s="182"/>
      <c r="AC1387" s="182"/>
      <c r="AD1387" s="182"/>
      <c r="AE1387" s="182"/>
      <c r="AF1387" s="182"/>
      <c r="AG1387" s="182"/>
      <c r="AH1387" s="182"/>
      <c r="AI1387" s="182"/>
      <c r="AJ1387" s="182"/>
      <c r="AK1387" s="182"/>
      <c r="AL1387" s="182"/>
      <c r="AM1387" s="182"/>
      <c r="AN1387" s="182"/>
      <c r="AO1387" s="182"/>
      <c r="AP1387" s="182"/>
      <c r="AQ1387" s="182"/>
      <c r="AR1387" s="182"/>
      <c r="AS1387" s="182"/>
      <c r="AT1387" s="182"/>
      <c r="AU1387" s="183">
        <f t="shared" si="31"/>
        <v>0</v>
      </c>
    </row>
    <row r="1388" spans="1:47" ht="17">
      <c r="A1388" s="257"/>
      <c r="B1388" s="249"/>
      <c r="C1388" s="251"/>
      <c r="D1388" s="251"/>
      <c r="E1388" s="251"/>
      <c r="F1388" s="184" t="s">
        <v>123</v>
      </c>
      <c r="G1388" s="185"/>
      <c r="H1388" s="185"/>
      <c r="I1388" s="185"/>
      <c r="J1388" s="185"/>
      <c r="K1388" s="185"/>
      <c r="L1388" s="185"/>
      <c r="M1388" s="185"/>
      <c r="N1388" s="185"/>
      <c r="O1388" s="185"/>
      <c r="P1388" s="185"/>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3">
        <f t="shared" si="31"/>
        <v>0</v>
      </c>
    </row>
    <row r="1389" spans="1:47" ht="17">
      <c r="A1389" s="257"/>
      <c r="B1389" s="249"/>
      <c r="C1389" s="252"/>
      <c r="D1389" s="252"/>
      <c r="E1389" s="252"/>
      <c r="F1389" s="181" t="s">
        <v>124</v>
      </c>
      <c r="G1389" s="182"/>
      <c r="H1389" s="182"/>
      <c r="I1389" s="182"/>
      <c r="J1389" s="182"/>
      <c r="K1389" s="182"/>
      <c r="L1389" s="182"/>
      <c r="M1389" s="182"/>
      <c r="N1389" s="182"/>
      <c r="O1389" s="182"/>
      <c r="P1389" s="182"/>
      <c r="Q1389" s="182"/>
      <c r="R1389" s="182"/>
      <c r="S1389" s="182"/>
      <c r="T1389" s="182"/>
      <c r="U1389" s="182"/>
      <c r="V1389" s="182"/>
      <c r="W1389" s="182"/>
      <c r="X1389" s="182"/>
      <c r="Y1389" s="182"/>
      <c r="Z1389" s="182"/>
      <c r="AA1389" s="182"/>
      <c r="AB1389" s="182"/>
      <c r="AC1389" s="182"/>
      <c r="AD1389" s="182"/>
      <c r="AE1389" s="182"/>
      <c r="AF1389" s="182"/>
      <c r="AG1389" s="182"/>
      <c r="AH1389" s="182"/>
      <c r="AI1389" s="182"/>
      <c r="AJ1389" s="182"/>
      <c r="AK1389" s="182"/>
      <c r="AL1389" s="182"/>
      <c r="AM1389" s="182"/>
      <c r="AN1389" s="182"/>
      <c r="AO1389" s="182"/>
      <c r="AP1389" s="182"/>
      <c r="AQ1389" s="182"/>
      <c r="AR1389" s="182"/>
      <c r="AS1389" s="182"/>
      <c r="AT1389" s="182"/>
      <c r="AU1389" s="183">
        <f t="shared" si="31"/>
        <v>0</v>
      </c>
    </row>
    <row r="1390" spans="1:47" ht="17">
      <c r="A1390" s="257"/>
      <c r="B1390" s="249" t="str">
        <f>'Operating Cost Categories'!A7</f>
        <v>Office Supplies</v>
      </c>
      <c r="C1390" s="250">
        <f>'Operating Cost Summary'!B1351</f>
        <v>0</v>
      </c>
      <c r="D1390" s="250">
        <f>'Operating Cost Summary'!C1351</f>
        <v>0</v>
      </c>
      <c r="E1390" s="250">
        <f>'Operating Cost Summary'!D1351</f>
        <v>0</v>
      </c>
      <c r="F1390" s="184" t="s">
        <v>122</v>
      </c>
      <c r="G1390" s="185"/>
      <c r="H1390" s="185"/>
      <c r="I1390" s="185"/>
      <c r="J1390" s="185"/>
      <c r="K1390" s="185"/>
      <c r="L1390" s="185"/>
      <c r="M1390" s="185"/>
      <c r="N1390" s="185"/>
      <c r="O1390" s="185"/>
      <c r="P1390" s="185"/>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3">
        <f t="shared" si="31"/>
        <v>0</v>
      </c>
    </row>
    <row r="1391" spans="1:47" ht="17">
      <c r="A1391" s="257"/>
      <c r="B1391" s="249"/>
      <c r="C1391" s="251"/>
      <c r="D1391" s="251"/>
      <c r="E1391" s="251"/>
      <c r="F1391" s="181" t="s">
        <v>123</v>
      </c>
      <c r="G1391" s="182"/>
      <c r="H1391" s="182"/>
      <c r="I1391" s="182"/>
      <c r="J1391" s="182"/>
      <c r="K1391" s="182"/>
      <c r="L1391" s="182"/>
      <c r="M1391" s="182"/>
      <c r="N1391" s="182"/>
      <c r="O1391" s="182"/>
      <c r="P1391" s="182"/>
      <c r="Q1391" s="182"/>
      <c r="R1391" s="182"/>
      <c r="S1391" s="182"/>
      <c r="T1391" s="182"/>
      <c r="U1391" s="182"/>
      <c r="V1391" s="182"/>
      <c r="W1391" s="182"/>
      <c r="X1391" s="182"/>
      <c r="Y1391" s="182"/>
      <c r="Z1391" s="182"/>
      <c r="AA1391" s="182"/>
      <c r="AB1391" s="182"/>
      <c r="AC1391" s="182"/>
      <c r="AD1391" s="182"/>
      <c r="AE1391" s="182"/>
      <c r="AF1391" s="182"/>
      <c r="AG1391" s="182"/>
      <c r="AH1391" s="182"/>
      <c r="AI1391" s="182"/>
      <c r="AJ1391" s="182"/>
      <c r="AK1391" s="182"/>
      <c r="AL1391" s="182"/>
      <c r="AM1391" s="182"/>
      <c r="AN1391" s="182"/>
      <c r="AO1391" s="182"/>
      <c r="AP1391" s="182"/>
      <c r="AQ1391" s="182"/>
      <c r="AR1391" s="182"/>
      <c r="AS1391" s="182"/>
      <c r="AT1391" s="182"/>
      <c r="AU1391" s="183">
        <f t="shared" si="31"/>
        <v>0</v>
      </c>
    </row>
    <row r="1392" spans="1:47" ht="17">
      <c r="A1392" s="257"/>
      <c r="B1392" s="249"/>
      <c r="C1392" s="252"/>
      <c r="D1392" s="252"/>
      <c r="E1392" s="252"/>
      <c r="F1392" s="184" t="s">
        <v>124</v>
      </c>
      <c r="G1392" s="185"/>
      <c r="H1392" s="185"/>
      <c r="I1392" s="185"/>
      <c r="J1392" s="185"/>
      <c r="K1392" s="185"/>
      <c r="L1392" s="185"/>
      <c r="M1392" s="185"/>
      <c r="N1392" s="185"/>
      <c r="O1392" s="185"/>
      <c r="P1392" s="185"/>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3">
        <f t="shared" si="31"/>
        <v>0</v>
      </c>
    </row>
    <row r="1393" spans="1:47" ht="17">
      <c r="A1393" s="257"/>
      <c r="B1393" s="249" t="str">
        <f>'Operating Cost Categories'!A8</f>
        <v>Transportation</v>
      </c>
      <c r="C1393" s="250">
        <f>'Operating Cost Summary'!B1352</f>
        <v>0</v>
      </c>
      <c r="D1393" s="250">
        <f>'Operating Cost Summary'!C1352</f>
        <v>0</v>
      </c>
      <c r="E1393" s="250">
        <f>'Operating Cost Summary'!D1352</f>
        <v>0</v>
      </c>
      <c r="F1393" s="181" t="s">
        <v>122</v>
      </c>
      <c r="G1393" s="182"/>
      <c r="H1393" s="182"/>
      <c r="I1393" s="182"/>
      <c r="J1393" s="182"/>
      <c r="K1393" s="182"/>
      <c r="L1393" s="182"/>
      <c r="M1393" s="182"/>
      <c r="N1393" s="182"/>
      <c r="O1393" s="182"/>
      <c r="P1393" s="182"/>
      <c r="Q1393" s="182"/>
      <c r="R1393" s="182"/>
      <c r="S1393" s="182"/>
      <c r="T1393" s="182"/>
      <c r="U1393" s="182"/>
      <c r="V1393" s="182"/>
      <c r="W1393" s="182"/>
      <c r="X1393" s="182"/>
      <c r="Y1393" s="182"/>
      <c r="Z1393" s="182"/>
      <c r="AA1393" s="182"/>
      <c r="AB1393" s="182"/>
      <c r="AC1393" s="182"/>
      <c r="AD1393" s="182"/>
      <c r="AE1393" s="182"/>
      <c r="AF1393" s="182"/>
      <c r="AG1393" s="182"/>
      <c r="AH1393" s="182"/>
      <c r="AI1393" s="182"/>
      <c r="AJ1393" s="182"/>
      <c r="AK1393" s="182"/>
      <c r="AL1393" s="182"/>
      <c r="AM1393" s="182"/>
      <c r="AN1393" s="182"/>
      <c r="AO1393" s="182"/>
      <c r="AP1393" s="182"/>
      <c r="AQ1393" s="182"/>
      <c r="AR1393" s="182"/>
      <c r="AS1393" s="182"/>
      <c r="AT1393" s="182"/>
      <c r="AU1393" s="183">
        <f t="shared" si="31"/>
        <v>0</v>
      </c>
    </row>
    <row r="1394" spans="1:47" ht="17">
      <c r="A1394" s="257"/>
      <c r="B1394" s="249"/>
      <c r="C1394" s="251"/>
      <c r="D1394" s="251"/>
      <c r="E1394" s="251"/>
      <c r="F1394" s="184" t="s">
        <v>123</v>
      </c>
      <c r="G1394" s="185"/>
      <c r="H1394" s="185"/>
      <c r="I1394" s="185"/>
      <c r="J1394" s="185"/>
      <c r="K1394" s="185"/>
      <c r="L1394" s="185"/>
      <c r="M1394" s="185"/>
      <c r="N1394" s="185"/>
      <c r="O1394" s="185"/>
      <c r="P1394" s="185"/>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3">
        <f t="shared" si="31"/>
        <v>0</v>
      </c>
    </row>
    <row r="1395" spans="1:47" ht="17">
      <c r="A1395" s="257"/>
      <c r="B1395" s="249"/>
      <c r="C1395" s="252"/>
      <c r="D1395" s="252"/>
      <c r="E1395" s="252"/>
      <c r="F1395" s="181" t="s">
        <v>124</v>
      </c>
      <c r="G1395" s="182"/>
      <c r="H1395" s="182"/>
      <c r="I1395" s="182"/>
      <c r="J1395" s="182"/>
      <c r="K1395" s="182"/>
      <c r="L1395" s="182"/>
      <c r="M1395" s="182"/>
      <c r="N1395" s="182"/>
      <c r="O1395" s="182"/>
      <c r="P1395" s="182"/>
      <c r="Q1395" s="182"/>
      <c r="R1395" s="182"/>
      <c r="S1395" s="182"/>
      <c r="T1395" s="182"/>
      <c r="U1395" s="182"/>
      <c r="V1395" s="182"/>
      <c r="W1395" s="182"/>
      <c r="X1395" s="182"/>
      <c r="Y1395" s="182"/>
      <c r="Z1395" s="182"/>
      <c r="AA1395" s="182"/>
      <c r="AB1395" s="182"/>
      <c r="AC1395" s="182"/>
      <c r="AD1395" s="182"/>
      <c r="AE1395" s="182"/>
      <c r="AF1395" s="182"/>
      <c r="AG1395" s="182"/>
      <c r="AH1395" s="182"/>
      <c r="AI1395" s="182"/>
      <c r="AJ1395" s="182"/>
      <c r="AK1395" s="182"/>
      <c r="AL1395" s="182"/>
      <c r="AM1395" s="182"/>
      <c r="AN1395" s="182"/>
      <c r="AO1395" s="182"/>
      <c r="AP1395" s="182"/>
      <c r="AQ1395" s="182"/>
      <c r="AR1395" s="182"/>
      <c r="AS1395" s="182"/>
      <c r="AT1395" s="182"/>
      <c r="AU1395" s="183">
        <f t="shared" si="31"/>
        <v>0</v>
      </c>
    </row>
    <row r="1396" spans="1:47" ht="17">
      <c r="A1396" s="257"/>
      <c r="B1396" s="249" t="str">
        <f>'Operating Cost Categories'!A9</f>
        <v>Consultants/Contracts</v>
      </c>
      <c r="C1396" s="250">
        <f>'Operating Cost Summary'!B1353</f>
        <v>0</v>
      </c>
      <c r="D1396" s="250">
        <f>'Operating Cost Summary'!C1353</f>
        <v>0</v>
      </c>
      <c r="E1396" s="250">
        <f>'Operating Cost Summary'!D1353</f>
        <v>0</v>
      </c>
      <c r="F1396" s="184" t="s">
        <v>122</v>
      </c>
      <c r="G1396" s="185"/>
      <c r="H1396" s="185"/>
      <c r="I1396" s="185"/>
      <c r="J1396" s="185"/>
      <c r="K1396" s="185"/>
      <c r="L1396" s="185"/>
      <c r="M1396" s="185"/>
      <c r="N1396" s="185"/>
      <c r="O1396" s="185"/>
      <c r="P1396" s="185"/>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3">
        <f t="shared" si="31"/>
        <v>0</v>
      </c>
    </row>
    <row r="1397" spans="1:47" ht="17">
      <c r="A1397" s="257"/>
      <c r="B1397" s="249"/>
      <c r="C1397" s="251"/>
      <c r="D1397" s="251"/>
      <c r="E1397" s="251"/>
      <c r="F1397" s="181" t="s">
        <v>123</v>
      </c>
      <c r="G1397" s="182"/>
      <c r="H1397" s="182"/>
      <c r="I1397" s="182"/>
      <c r="J1397" s="182"/>
      <c r="K1397" s="182"/>
      <c r="L1397" s="182"/>
      <c r="M1397" s="182"/>
      <c r="N1397" s="182"/>
      <c r="O1397" s="182"/>
      <c r="P1397" s="182"/>
      <c r="Q1397" s="182"/>
      <c r="R1397" s="182"/>
      <c r="S1397" s="182"/>
      <c r="T1397" s="182"/>
      <c r="U1397" s="182"/>
      <c r="V1397" s="182"/>
      <c r="W1397" s="182"/>
      <c r="X1397" s="182"/>
      <c r="Y1397" s="182"/>
      <c r="Z1397" s="182"/>
      <c r="AA1397" s="182"/>
      <c r="AB1397" s="182"/>
      <c r="AC1397" s="182"/>
      <c r="AD1397" s="182"/>
      <c r="AE1397" s="182"/>
      <c r="AF1397" s="182"/>
      <c r="AG1397" s="182"/>
      <c r="AH1397" s="182"/>
      <c r="AI1397" s="182"/>
      <c r="AJ1397" s="182"/>
      <c r="AK1397" s="182"/>
      <c r="AL1397" s="182"/>
      <c r="AM1397" s="182"/>
      <c r="AN1397" s="182"/>
      <c r="AO1397" s="182"/>
      <c r="AP1397" s="182"/>
      <c r="AQ1397" s="182"/>
      <c r="AR1397" s="182"/>
      <c r="AS1397" s="182"/>
      <c r="AT1397" s="182"/>
      <c r="AU1397" s="183">
        <f t="shared" si="31"/>
        <v>0</v>
      </c>
    </row>
    <row r="1398" spans="1:47" ht="17">
      <c r="A1398" s="257"/>
      <c r="B1398" s="249"/>
      <c r="C1398" s="252"/>
      <c r="D1398" s="252"/>
      <c r="E1398" s="252"/>
      <c r="F1398" s="184" t="s">
        <v>124</v>
      </c>
      <c r="G1398" s="185"/>
      <c r="H1398" s="185"/>
      <c r="I1398" s="185"/>
      <c r="J1398" s="185"/>
      <c r="K1398" s="185"/>
      <c r="L1398" s="185"/>
      <c r="M1398" s="185"/>
      <c r="N1398" s="185"/>
      <c r="O1398" s="185"/>
      <c r="P1398" s="185"/>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3">
        <f t="shared" si="31"/>
        <v>0</v>
      </c>
    </row>
    <row r="1399" spans="1:47" ht="17">
      <c r="A1399" s="257"/>
      <c r="B1399" s="249" t="str">
        <f>'Operating Cost Categories'!A10</f>
        <v>A</v>
      </c>
      <c r="C1399" s="250">
        <f>'Operating Cost Summary'!B1354</f>
        <v>0</v>
      </c>
      <c r="D1399" s="250">
        <f>'Operating Cost Summary'!C1354</f>
        <v>0</v>
      </c>
      <c r="E1399" s="250">
        <f>'Operating Cost Summary'!D1354</f>
        <v>0</v>
      </c>
      <c r="F1399" s="181" t="s">
        <v>122</v>
      </c>
      <c r="G1399" s="182"/>
      <c r="H1399" s="182"/>
      <c r="I1399" s="182"/>
      <c r="J1399" s="182"/>
      <c r="K1399" s="182"/>
      <c r="L1399" s="182"/>
      <c r="M1399" s="182"/>
      <c r="N1399" s="182"/>
      <c r="O1399" s="182"/>
      <c r="P1399" s="182"/>
      <c r="Q1399" s="182"/>
      <c r="R1399" s="182"/>
      <c r="S1399" s="182"/>
      <c r="T1399" s="182"/>
      <c r="U1399" s="182"/>
      <c r="V1399" s="182"/>
      <c r="W1399" s="182"/>
      <c r="X1399" s="182"/>
      <c r="Y1399" s="182"/>
      <c r="Z1399" s="182"/>
      <c r="AA1399" s="182"/>
      <c r="AB1399" s="182"/>
      <c r="AC1399" s="182"/>
      <c r="AD1399" s="182"/>
      <c r="AE1399" s="182"/>
      <c r="AF1399" s="182"/>
      <c r="AG1399" s="182"/>
      <c r="AH1399" s="182"/>
      <c r="AI1399" s="182"/>
      <c r="AJ1399" s="182"/>
      <c r="AK1399" s="182"/>
      <c r="AL1399" s="182"/>
      <c r="AM1399" s="182"/>
      <c r="AN1399" s="182"/>
      <c r="AO1399" s="182"/>
      <c r="AP1399" s="182"/>
      <c r="AQ1399" s="182"/>
      <c r="AR1399" s="182"/>
      <c r="AS1399" s="182"/>
      <c r="AT1399" s="182"/>
      <c r="AU1399" s="183">
        <f t="shared" si="31"/>
        <v>0</v>
      </c>
    </row>
    <row r="1400" spans="1:47" ht="17">
      <c r="A1400" s="257"/>
      <c r="B1400" s="249"/>
      <c r="C1400" s="251"/>
      <c r="D1400" s="251"/>
      <c r="E1400" s="251"/>
      <c r="F1400" s="184" t="s">
        <v>123</v>
      </c>
      <c r="G1400" s="185"/>
      <c r="H1400" s="185"/>
      <c r="I1400" s="185"/>
      <c r="J1400" s="185"/>
      <c r="K1400" s="185"/>
      <c r="L1400" s="185"/>
      <c r="M1400" s="185"/>
      <c r="N1400" s="185"/>
      <c r="O1400" s="185"/>
      <c r="P1400" s="185"/>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3">
        <f t="shared" si="31"/>
        <v>0</v>
      </c>
    </row>
    <row r="1401" spans="1:47" ht="17">
      <c r="A1401" s="257"/>
      <c r="B1401" s="249"/>
      <c r="C1401" s="252"/>
      <c r="D1401" s="252"/>
      <c r="E1401" s="252"/>
      <c r="F1401" s="181" t="s">
        <v>124</v>
      </c>
      <c r="G1401" s="182"/>
      <c r="H1401" s="182"/>
      <c r="I1401" s="182"/>
      <c r="J1401" s="182"/>
      <c r="K1401" s="182"/>
      <c r="L1401" s="182"/>
      <c r="M1401" s="182"/>
      <c r="N1401" s="182"/>
      <c r="O1401" s="182"/>
      <c r="P1401" s="182"/>
      <c r="Q1401" s="182"/>
      <c r="R1401" s="182"/>
      <c r="S1401" s="182"/>
      <c r="T1401" s="182"/>
      <c r="U1401" s="182"/>
      <c r="V1401" s="182"/>
      <c r="W1401" s="182"/>
      <c r="X1401" s="182"/>
      <c r="Y1401" s="182"/>
      <c r="Z1401" s="182"/>
      <c r="AA1401" s="182"/>
      <c r="AB1401" s="182"/>
      <c r="AC1401" s="182"/>
      <c r="AD1401" s="182"/>
      <c r="AE1401" s="182"/>
      <c r="AF1401" s="182"/>
      <c r="AG1401" s="182"/>
      <c r="AH1401" s="182"/>
      <c r="AI1401" s="182"/>
      <c r="AJ1401" s="182"/>
      <c r="AK1401" s="182"/>
      <c r="AL1401" s="182"/>
      <c r="AM1401" s="182"/>
      <c r="AN1401" s="182"/>
      <c r="AO1401" s="182"/>
      <c r="AP1401" s="182"/>
      <c r="AQ1401" s="182"/>
      <c r="AR1401" s="182"/>
      <c r="AS1401" s="182"/>
      <c r="AT1401" s="182"/>
      <c r="AU1401" s="183">
        <f t="shared" si="31"/>
        <v>0</v>
      </c>
    </row>
    <row r="1402" spans="1:47" ht="17">
      <c r="A1402" s="257"/>
      <c r="B1402" s="249" t="str">
        <f>'Operating Cost Categories'!A11</f>
        <v>B</v>
      </c>
      <c r="C1402" s="250">
        <f>'Operating Cost Summary'!B1355</f>
        <v>0</v>
      </c>
      <c r="D1402" s="250">
        <f>'Operating Cost Summary'!C1355</f>
        <v>0</v>
      </c>
      <c r="E1402" s="250">
        <f>'Operating Cost Summary'!D1355</f>
        <v>0</v>
      </c>
      <c r="F1402" s="184" t="s">
        <v>122</v>
      </c>
      <c r="G1402" s="185"/>
      <c r="H1402" s="185"/>
      <c r="I1402" s="185"/>
      <c r="J1402" s="185"/>
      <c r="K1402" s="185"/>
      <c r="L1402" s="185"/>
      <c r="M1402" s="185"/>
      <c r="N1402" s="185"/>
      <c r="O1402" s="185"/>
      <c r="P1402" s="185"/>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3">
        <f t="shared" si="31"/>
        <v>0</v>
      </c>
    </row>
    <row r="1403" spans="1:47" ht="17">
      <c r="A1403" s="257"/>
      <c r="B1403" s="249"/>
      <c r="C1403" s="251"/>
      <c r="D1403" s="251"/>
      <c r="E1403" s="251"/>
      <c r="F1403" s="181" t="s">
        <v>123</v>
      </c>
      <c r="G1403" s="182"/>
      <c r="H1403" s="182"/>
      <c r="I1403" s="182"/>
      <c r="J1403" s="182"/>
      <c r="K1403" s="182"/>
      <c r="L1403" s="182"/>
      <c r="M1403" s="182"/>
      <c r="N1403" s="182"/>
      <c r="O1403" s="182"/>
      <c r="P1403" s="182"/>
      <c r="Q1403" s="182"/>
      <c r="R1403" s="182"/>
      <c r="S1403" s="182"/>
      <c r="T1403" s="182"/>
      <c r="U1403" s="182"/>
      <c r="V1403" s="182"/>
      <c r="W1403" s="182"/>
      <c r="X1403" s="182"/>
      <c r="Y1403" s="182"/>
      <c r="Z1403" s="182"/>
      <c r="AA1403" s="182"/>
      <c r="AB1403" s="182"/>
      <c r="AC1403" s="182"/>
      <c r="AD1403" s="182"/>
      <c r="AE1403" s="182"/>
      <c r="AF1403" s="182"/>
      <c r="AG1403" s="182"/>
      <c r="AH1403" s="182"/>
      <c r="AI1403" s="182"/>
      <c r="AJ1403" s="182"/>
      <c r="AK1403" s="182"/>
      <c r="AL1403" s="182"/>
      <c r="AM1403" s="182"/>
      <c r="AN1403" s="182"/>
      <c r="AO1403" s="182"/>
      <c r="AP1403" s="182"/>
      <c r="AQ1403" s="182"/>
      <c r="AR1403" s="182"/>
      <c r="AS1403" s="182"/>
      <c r="AT1403" s="182"/>
      <c r="AU1403" s="183">
        <f t="shared" si="31"/>
        <v>0</v>
      </c>
    </row>
    <row r="1404" spans="1:47" ht="17">
      <c r="A1404" s="257"/>
      <c r="B1404" s="249"/>
      <c r="C1404" s="252"/>
      <c r="D1404" s="252"/>
      <c r="E1404" s="252"/>
      <c r="F1404" s="184" t="s">
        <v>124</v>
      </c>
      <c r="G1404" s="185"/>
      <c r="H1404" s="185"/>
      <c r="I1404" s="185"/>
      <c r="J1404" s="185"/>
      <c r="K1404" s="185"/>
      <c r="L1404" s="185"/>
      <c r="M1404" s="185"/>
      <c r="N1404" s="185"/>
      <c r="O1404" s="185"/>
      <c r="P1404" s="185"/>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3">
        <f t="shared" si="31"/>
        <v>0</v>
      </c>
    </row>
    <row r="1405" spans="1:47" ht="17">
      <c r="A1405" s="257"/>
      <c r="B1405" s="249" t="str">
        <f>'Operating Cost Categories'!A12</f>
        <v>C</v>
      </c>
      <c r="C1405" s="250">
        <f>'Operating Cost Summary'!B1356</f>
        <v>0</v>
      </c>
      <c r="D1405" s="250">
        <f>'Operating Cost Summary'!C1356</f>
        <v>0</v>
      </c>
      <c r="E1405" s="250">
        <f>'Operating Cost Summary'!D1356</f>
        <v>0</v>
      </c>
      <c r="F1405" s="181" t="s">
        <v>122</v>
      </c>
      <c r="G1405" s="182"/>
      <c r="H1405" s="182"/>
      <c r="I1405" s="182"/>
      <c r="J1405" s="182"/>
      <c r="K1405" s="182"/>
      <c r="L1405" s="182"/>
      <c r="M1405" s="182"/>
      <c r="N1405" s="182"/>
      <c r="O1405" s="182"/>
      <c r="P1405" s="182"/>
      <c r="Q1405" s="182"/>
      <c r="R1405" s="182"/>
      <c r="S1405" s="182"/>
      <c r="T1405" s="182"/>
      <c r="U1405" s="182"/>
      <c r="V1405" s="182"/>
      <c r="W1405" s="182"/>
      <c r="X1405" s="182"/>
      <c r="Y1405" s="182"/>
      <c r="Z1405" s="182"/>
      <c r="AA1405" s="182"/>
      <c r="AB1405" s="182"/>
      <c r="AC1405" s="182"/>
      <c r="AD1405" s="182"/>
      <c r="AE1405" s="182"/>
      <c r="AF1405" s="182"/>
      <c r="AG1405" s="182"/>
      <c r="AH1405" s="182"/>
      <c r="AI1405" s="182"/>
      <c r="AJ1405" s="182"/>
      <c r="AK1405" s="182"/>
      <c r="AL1405" s="182"/>
      <c r="AM1405" s="182"/>
      <c r="AN1405" s="182"/>
      <c r="AO1405" s="182"/>
      <c r="AP1405" s="182"/>
      <c r="AQ1405" s="182"/>
      <c r="AR1405" s="182"/>
      <c r="AS1405" s="182"/>
      <c r="AT1405" s="182"/>
      <c r="AU1405" s="183">
        <f t="shared" si="31"/>
        <v>0</v>
      </c>
    </row>
    <row r="1406" spans="1:47" ht="17">
      <c r="A1406" s="257"/>
      <c r="B1406" s="249"/>
      <c r="C1406" s="251"/>
      <c r="D1406" s="251"/>
      <c r="E1406" s="251"/>
      <c r="F1406" s="184" t="s">
        <v>123</v>
      </c>
      <c r="G1406" s="185"/>
      <c r="H1406" s="185"/>
      <c r="I1406" s="185"/>
      <c r="J1406" s="185"/>
      <c r="K1406" s="185"/>
      <c r="L1406" s="185"/>
      <c r="M1406" s="185"/>
      <c r="N1406" s="185"/>
      <c r="O1406" s="185"/>
      <c r="P1406" s="185"/>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3">
        <f t="shared" si="31"/>
        <v>0</v>
      </c>
    </row>
    <row r="1407" spans="1:47" ht="17">
      <c r="A1407" s="257"/>
      <c r="B1407" s="249"/>
      <c r="C1407" s="252"/>
      <c r="D1407" s="252"/>
      <c r="E1407" s="252"/>
      <c r="F1407" s="181" t="s">
        <v>124</v>
      </c>
      <c r="G1407" s="182"/>
      <c r="H1407" s="182"/>
      <c r="I1407" s="182"/>
      <c r="J1407" s="182"/>
      <c r="K1407" s="182"/>
      <c r="L1407" s="182"/>
      <c r="M1407" s="182"/>
      <c r="N1407" s="182"/>
      <c r="O1407" s="182"/>
      <c r="P1407" s="182"/>
      <c r="Q1407" s="182"/>
      <c r="R1407" s="182"/>
      <c r="S1407" s="182"/>
      <c r="T1407" s="182"/>
      <c r="U1407" s="182"/>
      <c r="V1407" s="182"/>
      <c r="W1407" s="182"/>
      <c r="X1407" s="182"/>
      <c r="Y1407" s="182"/>
      <c r="Z1407" s="182"/>
      <c r="AA1407" s="182"/>
      <c r="AB1407" s="182"/>
      <c r="AC1407" s="182"/>
      <c r="AD1407" s="182"/>
      <c r="AE1407" s="182"/>
      <c r="AF1407" s="182"/>
      <c r="AG1407" s="182"/>
      <c r="AH1407" s="182"/>
      <c r="AI1407" s="182"/>
      <c r="AJ1407" s="182"/>
      <c r="AK1407" s="182"/>
      <c r="AL1407" s="182"/>
      <c r="AM1407" s="182"/>
      <c r="AN1407" s="182"/>
      <c r="AO1407" s="182"/>
      <c r="AP1407" s="182"/>
      <c r="AQ1407" s="182"/>
      <c r="AR1407" s="182"/>
      <c r="AS1407" s="182"/>
      <c r="AT1407" s="182"/>
      <c r="AU1407" s="183">
        <f t="shared" si="31"/>
        <v>0</v>
      </c>
    </row>
    <row r="1408" spans="1:47" ht="17">
      <c r="A1408" s="257"/>
      <c r="B1408" s="249" t="str">
        <f>'Operating Cost Categories'!A13</f>
        <v>D</v>
      </c>
      <c r="C1408" s="250">
        <f>'Operating Cost Summary'!B1357</f>
        <v>0</v>
      </c>
      <c r="D1408" s="250">
        <f>'Operating Cost Summary'!C1357</f>
        <v>0</v>
      </c>
      <c r="E1408" s="250">
        <f>'Operating Cost Summary'!D1357</f>
        <v>0</v>
      </c>
      <c r="F1408" s="184" t="s">
        <v>122</v>
      </c>
      <c r="G1408" s="185"/>
      <c r="H1408" s="185"/>
      <c r="I1408" s="185"/>
      <c r="J1408" s="185"/>
      <c r="K1408" s="185"/>
      <c r="L1408" s="185"/>
      <c r="M1408" s="185"/>
      <c r="N1408" s="185"/>
      <c r="O1408" s="185"/>
      <c r="P1408" s="185"/>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3">
        <f t="shared" si="31"/>
        <v>0</v>
      </c>
    </row>
    <row r="1409" spans="1:47" ht="17">
      <c r="A1409" s="257"/>
      <c r="B1409" s="249"/>
      <c r="C1409" s="251"/>
      <c r="D1409" s="251"/>
      <c r="E1409" s="251"/>
      <c r="F1409" s="181" t="s">
        <v>123</v>
      </c>
      <c r="G1409" s="182"/>
      <c r="H1409" s="182"/>
      <c r="I1409" s="182"/>
      <c r="J1409" s="182"/>
      <c r="K1409" s="182"/>
      <c r="L1409" s="182"/>
      <c r="M1409" s="182"/>
      <c r="N1409" s="182"/>
      <c r="O1409" s="182"/>
      <c r="P1409" s="182"/>
      <c r="Q1409" s="182"/>
      <c r="R1409" s="182"/>
      <c r="S1409" s="182"/>
      <c r="T1409" s="182"/>
      <c r="U1409" s="182"/>
      <c r="V1409" s="182"/>
      <c r="W1409" s="182"/>
      <c r="X1409" s="182"/>
      <c r="Y1409" s="182"/>
      <c r="Z1409" s="182"/>
      <c r="AA1409" s="182"/>
      <c r="AB1409" s="182"/>
      <c r="AC1409" s="182"/>
      <c r="AD1409" s="182"/>
      <c r="AE1409" s="182"/>
      <c r="AF1409" s="182"/>
      <c r="AG1409" s="182"/>
      <c r="AH1409" s="182"/>
      <c r="AI1409" s="182"/>
      <c r="AJ1409" s="182"/>
      <c r="AK1409" s="182"/>
      <c r="AL1409" s="182"/>
      <c r="AM1409" s="182"/>
      <c r="AN1409" s="182"/>
      <c r="AO1409" s="182"/>
      <c r="AP1409" s="182"/>
      <c r="AQ1409" s="182"/>
      <c r="AR1409" s="182"/>
      <c r="AS1409" s="182"/>
      <c r="AT1409" s="182"/>
      <c r="AU1409" s="183">
        <f t="shared" si="31"/>
        <v>0</v>
      </c>
    </row>
    <row r="1410" spans="1:47" ht="17">
      <c r="A1410" s="257"/>
      <c r="B1410" s="249"/>
      <c r="C1410" s="252"/>
      <c r="D1410" s="252"/>
      <c r="E1410" s="252"/>
      <c r="F1410" s="184" t="s">
        <v>124</v>
      </c>
      <c r="G1410" s="185"/>
      <c r="H1410" s="185"/>
      <c r="I1410" s="185"/>
      <c r="J1410" s="185"/>
      <c r="K1410" s="185"/>
      <c r="L1410" s="185"/>
      <c r="M1410" s="185"/>
      <c r="N1410" s="185"/>
      <c r="O1410" s="185"/>
      <c r="P1410" s="185"/>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3">
        <f t="shared" si="31"/>
        <v>0</v>
      </c>
    </row>
    <row r="1411" spans="1:47" ht="17">
      <c r="A1411" s="257"/>
      <c r="B1411" s="249" t="str">
        <f>'Operating Cost Categories'!A14</f>
        <v>E</v>
      </c>
      <c r="C1411" s="250">
        <f>'Operating Cost Summary'!B1358</f>
        <v>0</v>
      </c>
      <c r="D1411" s="250">
        <f>'Operating Cost Summary'!C1358</f>
        <v>0</v>
      </c>
      <c r="E1411" s="250">
        <f>'Operating Cost Summary'!D1358</f>
        <v>0</v>
      </c>
      <c r="F1411" s="181" t="s">
        <v>122</v>
      </c>
      <c r="G1411" s="182"/>
      <c r="H1411" s="182"/>
      <c r="I1411" s="182"/>
      <c r="J1411" s="182"/>
      <c r="K1411" s="182"/>
      <c r="L1411" s="182"/>
      <c r="M1411" s="182"/>
      <c r="N1411" s="182"/>
      <c r="O1411" s="182"/>
      <c r="P1411" s="182"/>
      <c r="Q1411" s="182"/>
      <c r="R1411" s="182"/>
      <c r="S1411" s="182"/>
      <c r="T1411" s="182"/>
      <c r="U1411" s="182"/>
      <c r="V1411" s="182"/>
      <c r="W1411" s="182"/>
      <c r="X1411" s="182"/>
      <c r="Y1411" s="182"/>
      <c r="Z1411" s="182"/>
      <c r="AA1411" s="182"/>
      <c r="AB1411" s="182"/>
      <c r="AC1411" s="182"/>
      <c r="AD1411" s="182"/>
      <c r="AE1411" s="182"/>
      <c r="AF1411" s="182"/>
      <c r="AG1411" s="182"/>
      <c r="AH1411" s="182"/>
      <c r="AI1411" s="182"/>
      <c r="AJ1411" s="182"/>
      <c r="AK1411" s="182"/>
      <c r="AL1411" s="182"/>
      <c r="AM1411" s="182"/>
      <c r="AN1411" s="182"/>
      <c r="AO1411" s="182"/>
      <c r="AP1411" s="182"/>
      <c r="AQ1411" s="182"/>
      <c r="AR1411" s="182"/>
      <c r="AS1411" s="182"/>
      <c r="AT1411" s="182"/>
      <c r="AU1411" s="183">
        <f t="shared" si="31"/>
        <v>0</v>
      </c>
    </row>
    <row r="1412" spans="1:47" ht="17">
      <c r="A1412" s="257"/>
      <c r="B1412" s="249"/>
      <c r="C1412" s="251"/>
      <c r="D1412" s="251"/>
      <c r="E1412" s="251"/>
      <c r="F1412" s="184" t="s">
        <v>123</v>
      </c>
      <c r="G1412" s="186"/>
      <c r="H1412" s="186"/>
      <c r="I1412" s="186"/>
      <c r="J1412" s="186"/>
      <c r="K1412" s="186"/>
      <c r="L1412" s="186"/>
      <c r="M1412" s="186"/>
      <c r="N1412" s="186"/>
      <c r="O1412" s="186"/>
      <c r="P1412" s="186"/>
      <c r="Q1412" s="186"/>
      <c r="R1412" s="186"/>
      <c r="S1412" s="186"/>
      <c r="T1412" s="186"/>
      <c r="U1412" s="186"/>
      <c r="V1412" s="186"/>
      <c r="W1412" s="186"/>
      <c r="X1412" s="186"/>
      <c r="Y1412" s="186"/>
      <c r="Z1412" s="186"/>
      <c r="AA1412" s="186"/>
      <c r="AB1412" s="186"/>
      <c r="AC1412" s="186"/>
      <c r="AD1412" s="186"/>
      <c r="AE1412" s="186"/>
      <c r="AF1412" s="186"/>
      <c r="AG1412" s="186"/>
      <c r="AH1412" s="186"/>
      <c r="AI1412" s="186"/>
      <c r="AJ1412" s="186"/>
      <c r="AK1412" s="186"/>
      <c r="AL1412" s="186"/>
      <c r="AM1412" s="186"/>
      <c r="AN1412" s="186"/>
      <c r="AO1412" s="186"/>
      <c r="AP1412" s="186"/>
      <c r="AQ1412" s="186"/>
      <c r="AR1412" s="186"/>
      <c r="AS1412" s="186"/>
      <c r="AT1412" s="186"/>
      <c r="AU1412" s="183">
        <f t="shared" si="31"/>
        <v>0</v>
      </c>
    </row>
    <row r="1413" spans="1:47" ht="17">
      <c r="A1413" s="257"/>
      <c r="B1413" s="249"/>
      <c r="C1413" s="252"/>
      <c r="D1413" s="252"/>
      <c r="E1413" s="252"/>
      <c r="F1413" s="181" t="s">
        <v>124</v>
      </c>
      <c r="G1413" s="187"/>
      <c r="H1413" s="187"/>
      <c r="I1413" s="187"/>
      <c r="J1413" s="187"/>
      <c r="K1413" s="187"/>
      <c r="L1413" s="187"/>
      <c r="M1413" s="187"/>
      <c r="N1413" s="187"/>
      <c r="O1413" s="187"/>
      <c r="P1413" s="187"/>
      <c r="Q1413" s="187"/>
      <c r="R1413" s="187"/>
      <c r="S1413" s="187"/>
      <c r="T1413" s="187"/>
      <c r="U1413" s="187"/>
      <c r="V1413" s="187"/>
      <c r="W1413" s="187"/>
      <c r="X1413" s="187"/>
      <c r="Y1413" s="187"/>
      <c r="Z1413" s="187"/>
      <c r="AA1413" s="187"/>
      <c r="AB1413" s="187"/>
      <c r="AC1413" s="187"/>
      <c r="AD1413" s="187"/>
      <c r="AE1413" s="187"/>
      <c r="AF1413" s="187"/>
      <c r="AG1413" s="187"/>
      <c r="AH1413" s="187"/>
      <c r="AI1413" s="187"/>
      <c r="AJ1413" s="187"/>
      <c r="AK1413" s="187"/>
      <c r="AL1413" s="187"/>
      <c r="AM1413" s="187"/>
      <c r="AN1413" s="187"/>
      <c r="AO1413" s="187"/>
      <c r="AP1413" s="187"/>
      <c r="AQ1413" s="187"/>
      <c r="AR1413" s="187"/>
      <c r="AS1413" s="187"/>
      <c r="AT1413" s="187"/>
      <c r="AU1413" s="183">
        <f t="shared" si="31"/>
        <v>0</v>
      </c>
    </row>
    <row r="1415" spans="1:47" ht="19">
      <c r="A1415" s="261" t="s">
        <v>132</v>
      </c>
      <c r="B1415" s="263" t="s">
        <v>120</v>
      </c>
      <c r="C1415" s="264" t="s">
        <v>27</v>
      </c>
      <c r="D1415" s="264" t="s">
        <v>28</v>
      </c>
      <c r="E1415" s="264" t="s">
        <v>29</v>
      </c>
      <c r="F1415" s="253" t="s">
        <v>26</v>
      </c>
      <c r="G1415" s="254" t="s">
        <v>2</v>
      </c>
      <c r="H1415" s="255"/>
      <c r="I1415" s="255"/>
      <c r="J1415" s="255"/>
      <c r="K1415" s="255"/>
      <c r="L1415" s="255"/>
      <c r="M1415" s="255"/>
      <c r="N1415" s="255"/>
      <c r="O1415" s="255"/>
      <c r="P1415" s="255"/>
      <c r="Q1415" s="255"/>
      <c r="R1415" s="255"/>
      <c r="S1415" s="255"/>
      <c r="T1415" s="255"/>
      <c r="U1415" s="255"/>
      <c r="V1415" s="255"/>
      <c r="W1415" s="255"/>
      <c r="X1415" s="255"/>
      <c r="Y1415" s="255"/>
      <c r="Z1415" s="255"/>
      <c r="AA1415" s="255"/>
      <c r="AB1415" s="255"/>
      <c r="AC1415" s="255"/>
      <c r="AD1415" s="255"/>
      <c r="AE1415" s="255"/>
      <c r="AF1415" s="255"/>
      <c r="AG1415" s="255"/>
      <c r="AH1415" s="255"/>
      <c r="AI1415" s="255"/>
      <c r="AJ1415" s="255"/>
      <c r="AK1415" s="255"/>
      <c r="AL1415" s="255"/>
      <c r="AM1415" s="255"/>
      <c r="AN1415" s="255"/>
      <c r="AO1415" s="255"/>
      <c r="AP1415" s="255"/>
      <c r="AQ1415" s="255"/>
      <c r="AR1415" s="255"/>
      <c r="AS1415" s="255"/>
      <c r="AT1415" s="255"/>
      <c r="AU1415" s="256" t="s">
        <v>0</v>
      </c>
    </row>
    <row r="1416" spans="1:47" ht="18">
      <c r="A1416" s="262"/>
      <c r="B1416" s="263"/>
      <c r="C1416" s="265"/>
      <c r="D1416" s="265"/>
      <c r="E1416" s="265"/>
      <c r="F1416" s="253"/>
      <c r="G1416" s="180" t="str">
        <f>'Initiative Basics'!C3</f>
        <v>A</v>
      </c>
      <c r="H1416" s="180" t="str">
        <f>'Initiative Basics'!C4</f>
        <v>B</v>
      </c>
      <c r="I1416" s="180" t="str">
        <f>'Initiative Basics'!C5</f>
        <v>C</v>
      </c>
      <c r="J1416" s="180" t="str">
        <f>'Initiative Basics'!C6</f>
        <v>D</v>
      </c>
      <c r="K1416" s="180" t="str">
        <f>'Initiative Basics'!C7</f>
        <v>E</v>
      </c>
      <c r="L1416" s="180" t="str">
        <f>'Initiative Basics'!C8</f>
        <v>F</v>
      </c>
      <c r="M1416" s="180" t="str">
        <f>'Initiative Basics'!C9</f>
        <v>G</v>
      </c>
      <c r="N1416" s="180" t="str">
        <f>'Initiative Basics'!C10</f>
        <v>H</v>
      </c>
      <c r="O1416" s="180" t="str">
        <f>'Initiative Basics'!C11</f>
        <v>I</v>
      </c>
      <c r="P1416" s="180" t="str">
        <f>'Initiative Basics'!C12</f>
        <v>J</v>
      </c>
      <c r="Q1416" s="180" t="str">
        <f>'Initiative Basics'!C13</f>
        <v>K</v>
      </c>
      <c r="R1416" s="180" t="str">
        <f>'Initiative Basics'!C14</f>
        <v>L</v>
      </c>
      <c r="S1416" s="180" t="str">
        <f>'Initiative Basics'!C15</f>
        <v>M</v>
      </c>
      <c r="T1416" s="180" t="str">
        <f>'Initiative Basics'!C16</f>
        <v>N</v>
      </c>
      <c r="U1416" s="180" t="str">
        <f>'Initiative Basics'!C17</f>
        <v>O</v>
      </c>
      <c r="V1416" s="180" t="str">
        <f>'Initiative Basics'!C18</f>
        <v>P</v>
      </c>
      <c r="W1416" s="180" t="str">
        <f>'Initiative Basics'!C19</f>
        <v>Q</v>
      </c>
      <c r="X1416" s="180" t="str">
        <f>'Initiative Basics'!C20</f>
        <v>R</v>
      </c>
      <c r="Y1416" s="180" t="str">
        <f>'Initiative Basics'!C21</f>
        <v>S</v>
      </c>
      <c r="Z1416" s="180" t="str">
        <f>'Initiative Basics'!C22</f>
        <v>T</v>
      </c>
      <c r="AA1416" s="180" t="str">
        <f>'Initiative Basics'!C23</f>
        <v>U</v>
      </c>
      <c r="AB1416" s="180" t="str">
        <f>'Initiative Basics'!C24</f>
        <v>V</v>
      </c>
      <c r="AC1416" s="180" t="str">
        <f>'Initiative Basics'!C25</f>
        <v>W</v>
      </c>
      <c r="AD1416" s="180" t="str">
        <f>'Initiative Basics'!C26</f>
        <v>X</v>
      </c>
      <c r="AE1416" s="180" t="str">
        <f>'Initiative Basics'!C27</f>
        <v>Y</v>
      </c>
      <c r="AF1416" s="180" t="str">
        <f>'Initiative Basics'!C28</f>
        <v>Z</v>
      </c>
      <c r="AG1416" s="180">
        <f>'Initiative Basics'!C29</f>
        <v>0</v>
      </c>
      <c r="AH1416" s="180">
        <f>'Initiative Basics'!C30</f>
        <v>0</v>
      </c>
      <c r="AI1416" s="180">
        <f>'Initiative Basics'!C31</f>
        <v>0</v>
      </c>
      <c r="AJ1416" s="180">
        <f>'Initiative Basics'!C32</f>
        <v>0</v>
      </c>
      <c r="AK1416" s="180">
        <f>'Initiative Basics'!C33</f>
        <v>0</v>
      </c>
      <c r="AL1416" s="180">
        <f>'Initiative Basics'!C34</f>
        <v>0</v>
      </c>
      <c r="AM1416" s="180">
        <f>'Initiative Basics'!C35</f>
        <v>0</v>
      </c>
      <c r="AN1416" s="180">
        <f>'Initiative Basics'!C36</f>
        <v>0</v>
      </c>
      <c r="AO1416" s="180">
        <f>'Initiative Basics'!C37</f>
        <v>0</v>
      </c>
      <c r="AP1416" s="180">
        <f>'Initiative Basics'!C38</f>
        <v>0</v>
      </c>
      <c r="AQ1416" s="180">
        <f>'Initiative Basics'!C39</f>
        <v>0</v>
      </c>
      <c r="AR1416" s="180">
        <f>'Initiative Basics'!C40</f>
        <v>0</v>
      </c>
      <c r="AS1416" s="180">
        <f>'Initiative Basics'!C41</f>
        <v>0</v>
      </c>
      <c r="AT1416" s="180">
        <f>'Initiative Basics'!C42</f>
        <v>0</v>
      </c>
      <c r="AU1416" s="256"/>
    </row>
    <row r="1417" spans="1:47" ht="17">
      <c r="A1417" s="257">
        <f>'Initiative Basics'!A36</f>
        <v>0</v>
      </c>
      <c r="B1417" s="258" t="str">
        <f>'Operating Cost Categories'!A2</f>
        <v>Staff</v>
      </c>
      <c r="C1417" s="250">
        <f>'Operating Cost Summary'!B1388</f>
        <v>0</v>
      </c>
      <c r="D1417" s="250">
        <f>'Operating Cost Summary'!C1388</f>
        <v>0</v>
      </c>
      <c r="E1417" s="250">
        <f>'Operating Cost Summary'!D1388</f>
        <v>0</v>
      </c>
      <c r="F1417" s="181" t="s">
        <v>122</v>
      </c>
      <c r="G1417" s="182"/>
      <c r="H1417" s="182"/>
      <c r="I1417" s="182"/>
      <c r="J1417" s="182"/>
      <c r="K1417" s="182"/>
      <c r="L1417" s="182"/>
      <c r="M1417" s="182"/>
      <c r="N1417" s="182"/>
      <c r="O1417" s="182"/>
      <c r="P1417" s="182"/>
      <c r="Q1417" s="182"/>
      <c r="R1417" s="182"/>
      <c r="S1417" s="182"/>
      <c r="T1417" s="182"/>
      <c r="U1417" s="182"/>
      <c r="V1417" s="182"/>
      <c r="W1417" s="182"/>
      <c r="X1417" s="182"/>
      <c r="Y1417" s="182"/>
      <c r="Z1417" s="182"/>
      <c r="AA1417" s="182"/>
      <c r="AB1417" s="182"/>
      <c r="AC1417" s="182"/>
      <c r="AD1417" s="182"/>
      <c r="AE1417" s="182"/>
      <c r="AF1417" s="182"/>
      <c r="AG1417" s="182"/>
      <c r="AH1417" s="182"/>
      <c r="AI1417" s="182"/>
      <c r="AJ1417" s="182"/>
      <c r="AK1417" s="182"/>
      <c r="AL1417" s="182"/>
      <c r="AM1417" s="182"/>
      <c r="AN1417" s="182"/>
      <c r="AO1417" s="182"/>
      <c r="AP1417" s="182"/>
      <c r="AQ1417" s="182"/>
      <c r="AR1417" s="182"/>
      <c r="AS1417" s="182"/>
      <c r="AT1417" s="182"/>
      <c r="AU1417" s="183">
        <f>SUM(G1417:AT1417)</f>
        <v>0</v>
      </c>
    </row>
    <row r="1418" spans="1:47" ht="17">
      <c r="A1418" s="257"/>
      <c r="B1418" s="259"/>
      <c r="C1418" s="251"/>
      <c r="D1418" s="251"/>
      <c r="E1418" s="251"/>
      <c r="F1418" s="184" t="s">
        <v>123</v>
      </c>
      <c r="G1418" s="185"/>
      <c r="H1418" s="185"/>
      <c r="I1418" s="185"/>
      <c r="J1418" s="185"/>
      <c r="K1418" s="185"/>
      <c r="L1418" s="185"/>
      <c r="M1418" s="185"/>
      <c r="N1418" s="185"/>
      <c r="O1418" s="185"/>
      <c r="P1418" s="185"/>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3">
        <f t="shared" ref="AU1418:AU1455" si="32">SUM(G1418:AT1418)</f>
        <v>0</v>
      </c>
    </row>
    <row r="1419" spans="1:47" ht="17">
      <c r="A1419" s="257"/>
      <c r="B1419" s="260"/>
      <c r="C1419" s="252"/>
      <c r="D1419" s="252"/>
      <c r="E1419" s="252"/>
      <c r="F1419" s="181" t="s">
        <v>124</v>
      </c>
      <c r="G1419" s="182"/>
      <c r="H1419" s="182"/>
      <c r="I1419" s="182"/>
      <c r="J1419" s="182"/>
      <c r="K1419" s="182"/>
      <c r="L1419" s="182"/>
      <c r="M1419" s="182"/>
      <c r="N1419" s="182"/>
      <c r="O1419" s="182"/>
      <c r="P1419" s="182"/>
      <c r="Q1419" s="182"/>
      <c r="R1419" s="182"/>
      <c r="S1419" s="182"/>
      <c r="T1419" s="182"/>
      <c r="U1419" s="182"/>
      <c r="V1419" s="182"/>
      <c r="W1419" s="182"/>
      <c r="X1419" s="182"/>
      <c r="Y1419" s="182"/>
      <c r="Z1419" s="182"/>
      <c r="AA1419" s="182"/>
      <c r="AB1419" s="182"/>
      <c r="AC1419" s="182"/>
      <c r="AD1419" s="182"/>
      <c r="AE1419" s="182"/>
      <c r="AF1419" s="182"/>
      <c r="AG1419" s="182"/>
      <c r="AH1419" s="182"/>
      <c r="AI1419" s="182"/>
      <c r="AJ1419" s="182"/>
      <c r="AK1419" s="182"/>
      <c r="AL1419" s="182"/>
      <c r="AM1419" s="182"/>
      <c r="AN1419" s="182"/>
      <c r="AO1419" s="182"/>
      <c r="AP1419" s="182"/>
      <c r="AQ1419" s="182"/>
      <c r="AR1419" s="182"/>
      <c r="AS1419" s="182"/>
      <c r="AT1419" s="182"/>
      <c r="AU1419" s="183">
        <f t="shared" si="32"/>
        <v>0</v>
      </c>
    </row>
    <row r="1420" spans="1:47" ht="17">
      <c r="A1420" s="257"/>
      <c r="B1420" s="258" t="str">
        <f>'Operating Cost Categories'!A3</f>
        <v>Insurance</v>
      </c>
      <c r="C1420" s="250">
        <f>'Operating Cost Summary'!B1389</f>
        <v>0</v>
      </c>
      <c r="D1420" s="250">
        <f>'Operating Cost Summary'!C1389</f>
        <v>0</v>
      </c>
      <c r="E1420" s="250">
        <f>'Operating Cost Summary'!D1389</f>
        <v>0</v>
      </c>
      <c r="F1420" s="184" t="s">
        <v>122</v>
      </c>
      <c r="G1420" s="185"/>
      <c r="H1420" s="185"/>
      <c r="I1420" s="185"/>
      <c r="J1420" s="185"/>
      <c r="K1420" s="185"/>
      <c r="L1420" s="185"/>
      <c r="M1420" s="185"/>
      <c r="N1420" s="185"/>
      <c r="O1420" s="185"/>
      <c r="P1420" s="185"/>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3">
        <f t="shared" si="32"/>
        <v>0</v>
      </c>
    </row>
    <row r="1421" spans="1:47" ht="17">
      <c r="A1421" s="257"/>
      <c r="B1421" s="259"/>
      <c r="C1421" s="251"/>
      <c r="D1421" s="251"/>
      <c r="E1421" s="251"/>
      <c r="F1421" s="181" t="s">
        <v>123</v>
      </c>
      <c r="G1421" s="182"/>
      <c r="H1421" s="182"/>
      <c r="I1421" s="182"/>
      <c r="J1421" s="182"/>
      <c r="K1421" s="182"/>
      <c r="L1421" s="182"/>
      <c r="M1421" s="182"/>
      <c r="N1421" s="182"/>
      <c r="O1421" s="182"/>
      <c r="P1421" s="182"/>
      <c r="Q1421" s="182"/>
      <c r="R1421" s="182"/>
      <c r="S1421" s="182"/>
      <c r="T1421" s="182"/>
      <c r="U1421" s="182"/>
      <c r="V1421" s="182"/>
      <c r="W1421" s="182"/>
      <c r="X1421" s="182"/>
      <c r="Y1421" s="182"/>
      <c r="Z1421" s="182"/>
      <c r="AA1421" s="182"/>
      <c r="AB1421" s="182"/>
      <c r="AC1421" s="182"/>
      <c r="AD1421" s="182"/>
      <c r="AE1421" s="182"/>
      <c r="AF1421" s="182"/>
      <c r="AG1421" s="182"/>
      <c r="AH1421" s="182"/>
      <c r="AI1421" s="182"/>
      <c r="AJ1421" s="182"/>
      <c r="AK1421" s="182"/>
      <c r="AL1421" s="182"/>
      <c r="AM1421" s="182"/>
      <c r="AN1421" s="182"/>
      <c r="AO1421" s="182"/>
      <c r="AP1421" s="182"/>
      <c r="AQ1421" s="182"/>
      <c r="AR1421" s="182"/>
      <c r="AS1421" s="182"/>
      <c r="AT1421" s="182"/>
      <c r="AU1421" s="183">
        <f t="shared" si="32"/>
        <v>0</v>
      </c>
    </row>
    <row r="1422" spans="1:47" ht="17">
      <c r="A1422" s="257"/>
      <c r="B1422" s="260"/>
      <c r="C1422" s="252"/>
      <c r="D1422" s="252"/>
      <c r="E1422" s="252"/>
      <c r="F1422" s="184" t="s">
        <v>124</v>
      </c>
      <c r="G1422" s="185"/>
      <c r="H1422" s="185"/>
      <c r="I1422" s="185"/>
      <c r="J1422" s="185"/>
      <c r="K1422" s="185"/>
      <c r="L1422" s="185"/>
      <c r="M1422" s="185"/>
      <c r="N1422" s="185"/>
      <c r="O1422" s="185"/>
      <c r="P1422" s="185"/>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3">
        <f t="shared" si="32"/>
        <v>0</v>
      </c>
    </row>
    <row r="1423" spans="1:47" ht="17">
      <c r="A1423" s="257"/>
      <c r="B1423" s="249" t="str">
        <f>'Operating Cost Categories'!A4</f>
        <v>Rent</v>
      </c>
      <c r="C1423" s="250">
        <f>'Operating Cost Summary'!B1390</f>
        <v>0</v>
      </c>
      <c r="D1423" s="250">
        <f>'Operating Cost Summary'!C1390</f>
        <v>0</v>
      </c>
      <c r="E1423" s="250">
        <f>'Operating Cost Summary'!D1390</f>
        <v>0</v>
      </c>
      <c r="F1423" s="181" t="s">
        <v>122</v>
      </c>
      <c r="G1423" s="182"/>
      <c r="H1423" s="182"/>
      <c r="I1423" s="182"/>
      <c r="J1423" s="182"/>
      <c r="K1423" s="182"/>
      <c r="L1423" s="182"/>
      <c r="M1423" s="182"/>
      <c r="N1423" s="182"/>
      <c r="O1423" s="182"/>
      <c r="P1423" s="182"/>
      <c r="Q1423" s="182"/>
      <c r="R1423" s="182"/>
      <c r="S1423" s="182"/>
      <c r="T1423" s="182"/>
      <c r="U1423" s="182"/>
      <c r="V1423" s="182"/>
      <c r="W1423" s="182"/>
      <c r="X1423" s="182"/>
      <c r="Y1423" s="182"/>
      <c r="Z1423" s="182"/>
      <c r="AA1423" s="182"/>
      <c r="AB1423" s="182"/>
      <c r="AC1423" s="182"/>
      <c r="AD1423" s="182"/>
      <c r="AE1423" s="182"/>
      <c r="AF1423" s="182"/>
      <c r="AG1423" s="182"/>
      <c r="AH1423" s="182"/>
      <c r="AI1423" s="182"/>
      <c r="AJ1423" s="182"/>
      <c r="AK1423" s="182"/>
      <c r="AL1423" s="182"/>
      <c r="AM1423" s="182"/>
      <c r="AN1423" s="182"/>
      <c r="AO1423" s="182"/>
      <c r="AP1423" s="182"/>
      <c r="AQ1423" s="182"/>
      <c r="AR1423" s="182"/>
      <c r="AS1423" s="182"/>
      <c r="AT1423" s="182"/>
      <c r="AU1423" s="183">
        <f t="shared" si="32"/>
        <v>0</v>
      </c>
    </row>
    <row r="1424" spans="1:47" ht="17">
      <c r="A1424" s="257"/>
      <c r="B1424" s="249"/>
      <c r="C1424" s="251"/>
      <c r="D1424" s="251"/>
      <c r="E1424" s="251"/>
      <c r="F1424" s="184" t="s">
        <v>123</v>
      </c>
      <c r="G1424" s="185"/>
      <c r="H1424" s="185"/>
      <c r="I1424" s="185"/>
      <c r="J1424" s="185"/>
      <c r="K1424" s="185"/>
      <c r="L1424" s="185"/>
      <c r="M1424" s="185"/>
      <c r="N1424" s="185"/>
      <c r="O1424" s="185"/>
      <c r="P1424" s="185"/>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3">
        <f t="shared" si="32"/>
        <v>0</v>
      </c>
    </row>
    <row r="1425" spans="1:47" ht="17">
      <c r="A1425" s="257"/>
      <c r="B1425" s="249"/>
      <c r="C1425" s="252"/>
      <c r="D1425" s="252"/>
      <c r="E1425" s="252"/>
      <c r="F1425" s="181" t="s">
        <v>124</v>
      </c>
      <c r="G1425" s="182"/>
      <c r="H1425" s="182"/>
      <c r="I1425" s="182"/>
      <c r="J1425" s="182"/>
      <c r="K1425" s="182"/>
      <c r="L1425" s="182"/>
      <c r="M1425" s="182"/>
      <c r="N1425" s="182"/>
      <c r="O1425" s="182"/>
      <c r="P1425" s="182"/>
      <c r="Q1425" s="182"/>
      <c r="R1425" s="182"/>
      <c r="S1425" s="182"/>
      <c r="T1425" s="182"/>
      <c r="U1425" s="182"/>
      <c r="V1425" s="182"/>
      <c r="W1425" s="182"/>
      <c r="X1425" s="182"/>
      <c r="Y1425" s="182"/>
      <c r="Z1425" s="182"/>
      <c r="AA1425" s="182"/>
      <c r="AB1425" s="182"/>
      <c r="AC1425" s="182"/>
      <c r="AD1425" s="182"/>
      <c r="AE1425" s="182"/>
      <c r="AF1425" s="182"/>
      <c r="AG1425" s="182"/>
      <c r="AH1425" s="182"/>
      <c r="AI1425" s="182"/>
      <c r="AJ1425" s="182"/>
      <c r="AK1425" s="182"/>
      <c r="AL1425" s="182"/>
      <c r="AM1425" s="182"/>
      <c r="AN1425" s="182"/>
      <c r="AO1425" s="182"/>
      <c r="AP1425" s="182"/>
      <c r="AQ1425" s="182"/>
      <c r="AR1425" s="182"/>
      <c r="AS1425" s="182"/>
      <c r="AT1425" s="182"/>
      <c r="AU1425" s="183">
        <f t="shared" si="32"/>
        <v>0</v>
      </c>
    </row>
    <row r="1426" spans="1:47" ht="17">
      <c r="A1426" s="257"/>
      <c r="B1426" s="249" t="str">
        <f>'Operating Cost Categories'!A5</f>
        <v>Utilities</v>
      </c>
      <c r="C1426" s="250">
        <f>'Operating Cost Summary'!B1391</f>
        <v>0</v>
      </c>
      <c r="D1426" s="250">
        <f>'Operating Cost Summary'!C1391</f>
        <v>0</v>
      </c>
      <c r="E1426" s="250">
        <f>'Operating Cost Summary'!D1391</f>
        <v>0</v>
      </c>
      <c r="F1426" s="184" t="s">
        <v>122</v>
      </c>
      <c r="G1426" s="185"/>
      <c r="H1426" s="185"/>
      <c r="I1426" s="185"/>
      <c r="J1426" s="185"/>
      <c r="K1426" s="185"/>
      <c r="L1426" s="185"/>
      <c r="M1426" s="185"/>
      <c r="N1426" s="185"/>
      <c r="O1426" s="185"/>
      <c r="P1426" s="185"/>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3">
        <f t="shared" si="32"/>
        <v>0</v>
      </c>
    </row>
    <row r="1427" spans="1:47" ht="17">
      <c r="A1427" s="257"/>
      <c r="B1427" s="249"/>
      <c r="C1427" s="251"/>
      <c r="D1427" s="251"/>
      <c r="E1427" s="251"/>
      <c r="F1427" s="181" t="s">
        <v>123</v>
      </c>
      <c r="G1427" s="182"/>
      <c r="H1427" s="182"/>
      <c r="I1427" s="182"/>
      <c r="J1427" s="182"/>
      <c r="K1427" s="182"/>
      <c r="L1427" s="182"/>
      <c r="M1427" s="182"/>
      <c r="N1427" s="182"/>
      <c r="O1427" s="182"/>
      <c r="P1427" s="182"/>
      <c r="Q1427" s="182"/>
      <c r="R1427" s="182"/>
      <c r="S1427" s="182"/>
      <c r="T1427" s="182"/>
      <c r="U1427" s="182"/>
      <c r="V1427" s="182"/>
      <c r="W1427" s="182"/>
      <c r="X1427" s="182"/>
      <c r="Y1427" s="182"/>
      <c r="Z1427" s="182"/>
      <c r="AA1427" s="182"/>
      <c r="AB1427" s="182"/>
      <c r="AC1427" s="182"/>
      <c r="AD1427" s="182"/>
      <c r="AE1427" s="182"/>
      <c r="AF1427" s="182"/>
      <c r="AG1427" s="182"/>
      <c r="AH1427" s="182"/>
      <c r="AI1427" s="182"/>
      <c r="AJ1427" s="182"/>
      <c r="AK1427" s="182"/>
      <c r="AL1427" s="182"/>
      <c r="AM1427" s="182"/>
      <c r="AN1427" s="182"/>
      <c r="AO1427" s="182"/>
      <c r="AP1427" s="182"/>
      <c r="AQ1427" s="182"/>
      <c r="AR1427" s="182"/>
      <c r="AS1427" s="182"/>
      <c r="AT1427" s="182"/>
      <c r="AU1427" s="183">
        <f t="shared" si="32"/>
        <v>0</v>
      </c>
    </row>
    <row r="1428" spans="1:47" ht="17">
      <c r="A1428" s="257"/>
      <c r="B1428" s="249"/>
      <c r="C1428" s="252"/>
      <c r="D1428" s="252"/>
      <c r="E1428" s="252"/>
      <c r="F1428" s="184" t="s">
        <v>124</v>
      </c>
      <c r="G1428" s="185"/>
      <c r="H1428" s="185"/>
      <c r="I1428" s="185"/>
      <c r="J1428" s="185"/>
      <c r="K1428" s="185"/>
      <c r="L1428" s="185"/>
      <c r="M1428" s="185"/>
      <c r="N1428" s="185"/>
      <c r="O1428" s="185"/>
      <c r="P1428" s="185"/>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3">
        <f t="shared" si="32"/>
        <v>0</v>
      </c>
    </row>
    <row r="1429" spans="1:47" ht="17">
      <c r="A1429" s="257"/>
      <c r="B1429" s="249" t="str">
        <f>'Operating Cost Categories'!A6</f>
        <v>Internet/Phones</v>
      </c>
      <c r="C1429" s="250">
        <f>'Operating Cost Summary'!B1392</f>
        <v>0</v>
      </c>
      <c r="D1429" s="250">
        <f>'Operating Cost Summary'!C1392</f>
        <v>0</v>
      </c>
      <c r="E1429" s="250">
        <f>'Operating Cost Summary'!D1392</f>
        <v>0</v>
      </c>
      <c r="F1429" s="181" t="s">
        <v>122</v>
      </c>
      <c r="G1429" s="182"/>
      <c r="H1429" s="182"/>
      <c r="I1429" s="182"/>
      <c r="J1429" s="182"/>
      <c r="K1429" s="182"/>
      <c r="L1429" s="182"/>
      <c r="M1429" s="182"/>
      <c r="N1429" s="182"/>
      <c r="O1429" s="182"/>
      <c r="P1429" s="182"/>
      <c r="Q1429" s="182"/>
      <c r="R1429" s="182"/>
      <c r="S1429" s="182"/>
      <c r="T1429" s="182"/>
      <c r="U1429" s="182"/>
      <c r="V1429" s="182"/>
      <c r="W1429" s="182"/>
      <c r="X1429" s="182"/>
      <c r="Y1429" s="182"/>
      <c r="Z1429" s="182"/>
      <c r="AA1429" s="182"/>
      <c r="AB1429" s="182"/>
      <c r="AC1429" s="182"/>
      <c r="AD1429" s="182"/>
      <c r="AE1429" s="182"/>
      <c r="AF1429" s="182"/>
      <c r="AG1429" s="182"/>
      <c r="AH1429" s="182"/>
      <c r="AI1429" s="182"/>
      <c r="AJ1429" s="182"/>
      <c r="AK1429" s="182"/>
      <c r="AL1429" s="182"/>
      <c r="AM1429" s="182"/>
      <c r="AN1429" s="182"/>
      <c r="AO1429" s="182"/>
      <c r="AP1429" s="182"/>
      <c r="AQ1429" s="182"/>
      <c r="AR1429" s="182"/>
      <c r="AS1429" s="182"/>
      <c r="AT1429" s="182"/>
      <c r="AU1429" s="183">
        <f t="shared" si="32"/>
        <v>0</v>
      </c>
    </row>
    <row r="1430" spans="1:47" ht="17">
      <c r="A1430" s="257"/>
      <c r="B1430" s="249"/>
      <c r="C1430" s="251"/>
      <c r="D1430" s="251"/>
      <c r="E1430" s="251"/>
      <c r="F1430" s="184" t="s">
        <v>123</v>
      </c>
      <c r="G1430" s="185"/>
      <c r="H1430" s="185"/>
      <c r="I1430" s="185"/>
      <c r="J1430" s="185"/>
      <c r="K1430" s="185"/>
      <c r="L1430" s="185"/>
      <c r="M1430" s="185"/>
      <c r="N1430" s="185"/>
      <c r="O1430" s="185"/>
      <c r="P1430" s="185"/>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3">
        <f t="shared" si="32"/>
        <v>0</v>
      </c>
    </row>
    <row r="1431" spans="1:47" ht="17">
      <c r="A1431" s="257"/>
      <c r="B1431" s="249"/>
      <c r="C1431" s="252"/>
      <c r="D1431" s="252"/>
      <c r="E1431" s="252"/>
      <c r="F1431" s="181" t="s">
        <v>124</v>
      </c>
      <c r="G1431" s="182"/>
      <c r="H1431" s="182"/>
      <c r="I1431" s="182"/>
      <c r="J1431" s="182"/>
      <c r="K1431" s="182"/>
      <c r="L1431" s="182"/>
      <c r="M1431" s="182"/>
      <c r="N1431" s="182"/>
      <c r="O1431" s="182"/>
      <c r="P1431" s="182"/>
      <c r="Q1431" s="182"/>
      <c r="R1431" s="182"/>
      <c r="S1431" s="182"/>
      <c r="T1431" s="182"/>
      <c r="U1431" s="182"/>
      <c r="V1431" s="182"/>
      <c r="W1431" s="182"/>
      <c r="X1431" s="182"/>
      <c r="Y1431" s="182"/>
      <c r="Z1431" s="182"/>
      <c r="AA1431" s="182"/>
      <c r="AB1431" s="182"/>
      <c r="AC1431" s="182"/>
      <c r="AD1431" s="182"/>
      <c r="AE1431" s="182"/>
      <c r="AF1431" s="182"/>
      <c r="AG1431" s="182"/>
      <c r="AH1431" s="182"/>
      <c r="AI1431" s="182"/>
      <c r="AJ1431" s="182"/>
      <c r="AK1431" s="182"/>
      <c r="AL1431" s="182"/>
      <c r="AM1431" s="182"/>
      <c r="AN1431" s="182"/>
      <c r="AO1431" s="182"/>
      <c r="AP1431" s="182"/>
      <c r="AQ1431" s="182"/>
      <c r="AR1431" s="182"/>
      <c r="AS1431" s="182"/>
      <c r="AT1431" s="182"/>
      <c r="AU1431" s="183">
        <f t="shared" si="32"/>
        <v>0</v>
      </c>
    </row>
    <row r="1432" spans="1:47" ht="17">
      <c r="A1432" s="257"/>
      <c r="B1432" s="249" t="str">
        <f>'Operating Cost Categories'!A7</f>
        <v>Office Supplies</v>
      </c>
      <c r="C1432" s="250">
        <f>'Operating Cost Summary'!B1393</f>
        <v>0</v>
      </c>
      <c r="D1432" s="250">
        <f>'Operating Cost Summary'!C1393</f>
        <v>0</v>
      </c>
      <c r="E1432" s="250">
        <f>'Operating Cost Summary'!D1393</f>
        <v>0</v>
      </c>
      <c r="F1432" s="184" t="s">
        <v>122</v>
      </c>
      <c r="G1432" s="185"/>
      <c r="H1432" s="185"/>
      <c r="I1432" s="185"/>
      <c r="J1432" s="185"/>
      <c r="K1432" s="185"/>
      <c r="L1432" s="185"/>
      <c r="M1432" s="185"/>
      <c r="N1432" s="185"/>
      <c r="O1432" s="185"/>
      <c r="P1432" s="185"/>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3">
        <f t="shared" si="32"/>
        <v>0</v>
      </c>
    </row>
    <row r="1433" spans="1:47" ht="17">
      <c r="A1433" s="257"/>
      <c r="B1433" s="249"/>
      <c r="C1433" s="251"/>
      <c r="D1433" s="251"/>
      <c r="E1433" s="251"/>
      <c r="F1433" s="181" t="s">
        <v>123</v>
      </c>
      <c r="G1433" s="182"/>
      <c r="H1433" s="182"/>
      <c r="I1433" s="182"/>
      <c r="J1433" s="182"/>
      <c r="K1433" s="182"/>
      <c r="L1433" s="182"/>
      <c r="M1433" s="182"/>
      <c r="N1433" s="182"/>
      <c r="O1433" s="182"/>
      <c r="P1433" s="182"/>
      <c r="Q1433" s="182"/>
      <c r="R1433" s="182"/>
      <c r="S1433" s="182"/>
      <c r="T1433" s="182"/>
      <c r="U1433" s="182"/>
      <c r="V1433" s="182"/>
      <c r="W1433" s="182"/>
      <c r="X1433" s="182"/>
      <c r="Y1433" s="182"/>
      <c r="Z1433" s="182"/>
      <c r="AA1433" s="182"/>
      <c r="AB1433" s="182"/>
      <c r="AC1433" s="182"/>
      <c r="AD1433" s="182"/>
      <c r="AE1433" s="182"/>
      <c r="AF1433" s="182"/>
      <c r="AG1433" s="182"/>
      <c r="AH1433" s="182"/>
      <c r="AI1433" s="182"/>
      <c r="AJ1433" s="182"/>
      <c r="AK1433" s="182"/>
      <c r="AL1433" s="182"/>
      <c r="AM1433" s="182"/>
      <c r="AN1433" s="182"/>
      <c r="AO1433" s="182"/>
      <c r="AP1433" s="182"/>
      <c r="AQ1433" s="182"/>
      <c r="AR1433" s="182"/>
      <c r="AS1433" s="182"/>
      <c r="AT1433" s="182"/>
      <c r="AU1433" s="183">
        <f t="shared" si="32"/>
        <v>0</v>
      </c>
    </row>
    <row r="1434" spans="1:47" ht="17">
      <c r="A1434" s="257"/>
      <c r="B1434" s="249"/>
      <c r="C1434" s="252"/>
      <c r="D1434" s="252"/>
      <c r="E1434" s="252"/>
      <c r="F1434" s="184" t="s">
        <v>124</v>
      </c>
      <c r="G1434" s="185"/>
      <c r="H1434" s="185"/>
      <c r="I1434" s="185"/>
      <c r="J1434" s="185"/>
      <c r="K1434" s="185"/>
      <c r="L1434" s="185"/>
      <c r="M1434" s="185"/>
      <c r="N1434" s="185"/>
      <c r="O1434" s="185"/>
      <c r="P1434" s="185"/>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3">
        <f t="shared" si="32"/>
        <v>0</v>
      </c>
    </row>
    <row r="1435" spans="1:47" ht="17">
      <c r="A1435" s="257"/>
      <c r="B1435" s="249" t="str">
        <f>'Operating Cost Categories'!A8</f>
        <v>Transportation</v>
      </c>
      <c r="C1435" s="250">
        <f>'Operating Cost Summary'!B1394</f>
        <v>0</v>
      </c>
      <c r="D1435" s="250">
        <f>'Operating Cost Summary'!C1394</f>
        <v>0</v>
      </c>
      <c r="E1435" s="250">
        <f>'Operating Cost Summary'!D1394</f>
        <v>0</v>
      </c>
      <c r="F1435" s="181" t="s">
        <v>122</v>
      </c>
      <c r="G1435" s="182"/>
      <c r="H1435" s="182"/>
      <c r="I1435" s="182"/>
      <c r="J1435" s="182"/>
      <c r="K1435" s="182"/>
      <c r="L1435" s="182"/>
      <c r="M1435" s="182"/>
      <c r="N1435" s="182"/>
      <c r="O1435" s="182"/>
      <c r="P1435" s="182"/>
      <c r="Q1435" s="182"/>
      <c r="R1435" s="182"/>
      <c r="S1435" s="182"/>
      <c r="T1435" s="182"/>
      <c r="U1435" s="182"/>
      <c r="V1435" s="182"/>
      <c r="W1435" s="182"/>
      <c r="X1435" s="182"/>
      <c r="Y1435" s="182"/>
      <c r="Z1435" s="182"/>
      <c r="AA1435" s="182"/>
      <c r="AB1435" s="182"/>
      <c r="AC1435" s="182"/>
      <c r="AD1435" s="182"/>
      <c r="AE1435" s="182"/>
      <c r="AF1435" s="182"/>
      <c r="AG1435" s="182"/>
      <c r="AH1435" s="182"/>
      <c r="AI1435" s="182"/>
      <c r="AJ1435" s="182"/>
      <c r="AK1435" s="182"/>
      <c r="AL1435" s="182"/>
      <c r="AM1435" s="182"/>
      <c r="AN1435" s="182"/>
      <c r="AO1435" s="182"/>
      <c r="AP1435" s="182"/>
      <c r="AQ1435" s="182"/>
      <c r="AR1435" s="182"/>
      <c r="AS1435" s="182"/>
      <c r="AT1435" s="182"/>
      <c r="AU1435" s="183">
        <f t="shared" si="32"/>
        <v>0</v>
      </c>
    </row>
    <row r="1436" spans="1:47" ht="17">
      <c r="A1436" s="257"/>
      <c r="B1436" s="249"/>
      <c r="C1436" s="251"/>
      <c r="D1436" s="251"/>
      <c r="E1436" s="251"/>
      <c r="F1436" s="184" t="s">
        <v>123</v>
      </c>
      <c r="G1436" s="185"/>
      <c r="H1436" s="185"/>
      <c r="I1436" s="185"/>
      <c r="J1436" s="185"/>
      <c r="K1436" s="185"/>
      <c r="L1436" s="185"/>
      <c r="M1436" s="185"/>
      <c r="N1436" s="185"/>
      <c r="O1436" s="185"/>
      <c r="P1436" s="185"/>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3">
        <f t="shared" si="32"/>
        <v>0</v>
      </c>
    </row>
    <row r="1437" spans="1:47" ht="17">
      <c r="A1437" s="257"/>
      <c r="B1437" s="249"/>
      <c r="C1437" s="252"/>
      <c r="D1437" s="252"/>
      <c r="E1437" s="252"/>
      <c r="F1437" s="181" t="s">
        <v>124</v>
      </c>
      <c r="G1437" s="182"/>
      <c r="H1437" s="182"/>
      <c r="I1437" s="182"/>
      <c r="J1437" s="182"/>
      <c r="K1437" s="182"/>
      <c r="L1437" s="182"/>
      <c r="M1437" s="182"/>
      <c r="N1437" s="182"/>
      <c r="O1437" s="182"/>
      <c r="P1437" s="182"/>
      <c r="Q1437" s="182"/>
      <c r="R1437" s="182"/>
      <c r="S1437" s="182"/>
      <c r="T1437" s="182"/>
      <c r="U1437" s="182"/>
      <c r="V1437" s="182"/>
      <c r="W1437" s="182"/>
      <c r="X1437" s="182"/>
      <c r="Y1437" s="182"/>
      <c r="Z1437" s="182"/>
      <c r="AA1437" s="182"/>
      <c r="AB1437" s="182"/>
      <c r="AC1437" s="182"/>
      <c r="AD1437" s="182"/>
      <c r="AE1437" s="182"/>
      <c r="AF1437" s="182"/>
      <c r="AG1437" s="182"/>
      <c r="AH1437" s="182"/>
      <c r="AI1437" s="182"/>
      <c r="AJ1437" s="182"/>
      <c r="AK1437" s="182"/>
      <c r="AL1437" s="182"/>
      <c r="AM1437" s="182"/>
      <c r="AN1437" s="182"/>
      <c r="AO1437" s="182"/>
      <c r="AP1437" s="182"/>
      <c r="AQ1437" s="182"/>
      <c r="AR1437" s="182"/>
      <c r="AS1437" s="182"/>
      <c r="AT1437" s="182"/>
      <c r="AU1437" s="183">
        <f t="shared" si="32"/>
        <v>0</v>
      </c>
    </row>
    <row r="1438" spans="1:47" ht="17">
      <c r="A1438" s="257"/>
      <c r="B1438" s="249" t="str">
        <f>'Operating Cost Categories'!A9</f>
        <v>Consultants/Contracts</v>
      </c>
      <c r="C1438" s="250">
        <f>'Operating Cost Summary'!B1395</f>
        <v>0</v>
      </c>
      <c r="D1438" s="250">
        <f>'Operating Cost Summary'!C1395</f>
        <v>0</v>
      </c>
      <c r="E1438" s="250">
        <f>'Operating Cost Summary'!D1395</f>
        <v>0</v>
      </c>
      <c r="F1438" s="184" t="s">
        <v>122</v>
      </c>
      <c r="G1438" s="185"/>
      <c r="H1438" s="185"/>
      <c r="I1438" s="185"/>
      <c r="J1438" s="185"/>
      <c r="K1438" s="185"/>
      <c r="L1438" s="185"/>
      <c r="M1438" s="185"/>
      <c r="N1438" s="185"/>
      <c r="O1438" s="185"/>
      <c r="P1438" s="185"/>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3">
        <f t="shared" si="32"/>
        <v>0</v>
      </c>
    </row>
    <row r="1439" spans="1:47" ht="17">
      <c r="A1439" s="257"/>
      <c r="B1439" s="249"/>
      <c r="C1439" s="251"/>
      <c r="D1439" s="251"/>
      <c r="E1439" s="251"/>
      <c r="F1439" s="181" t="s">
        <v>123</v>
      </c>
      <c r="G1439" s="182"/>
      <c r="H1439" s="182"/>
      <c r="I1439" s="182"/>
      <c r="J1439" s="182"/>
      <c r="K1439" s="182"/>
      <c r="L1439" s="182"/>
      <c r="M1439" s="182"/>
      <c r="N1439" s="182"/>
      <c r="O1439" s="182"/>
      <c r="P1439" s="182"/>
      <c r="Q1439" s="182"/>
      <c r="R1439" s="182"/>
      <c r="S1439" s="182"/>
      <c r="T1439" s="182"/>
      <c r="U1439" s="182"/>
      <c r="V1439" s="182"/>
      <c r="W1439" s="182"/>
      <c r="X1439" s="182"/>
      <c r="Y1439" s="182"/>
      <c r="Z1439" s="182"/>
      <c r="AA1439" s="182"/>
      <c r="AB1439" s="182"/>
      <c r="AC1439" s="182"/>
      <c r="AD1439" s="182"/>
      <c r="AE1439" s="182"/>
      <c r="AF1439" s="182"/>
      <c r="AG1439" s="182"/>
      <c r="AH1439" s="182"/>
      <c r="AI1439" s="182"/>
      <c r="AJ1439" s="182"/>
      <c r="AK1439" s="182"/>
      <c r="AL1439" s="182"/>
      <c r="AM1439" s="182"/>
      <c r="AN1439" s="182"/>
      <c r="AO1439" s="182"/>
      <c r="AP1439" s="182"/>
      <c r="AQ1439" s="182"/>
      <c r="AR1439" s="182"/>
      <c r="AS1439" s="182"/>
      <c r="AT1439" s="182"/>
      <c r="AU1439" s="183">
        <f t="shared" si="32"/>
        <v>0</v>
      </c>
    </row>
    <row r="1440" spans="1:47" ht="17">
      <c r="A1440" s="257"/>
      <c r="B1440" s="249"/>
      <c r="C1440" s="252"/>
      <c r="D1440" s="252"/>
      <c r="E1440" s="252"/>
      <c r="F1440" s="184" t="s">
        <v>124</v>
      </c>
      <c r="G1440" s="185"/>
      <c r="H1440" s="185"/>
      <c r="I1440" s="185"/>
      <c r="J1440" s="185"/>
      <c r="K1440" s="185"/>
      <c r="L1440" s="185"/>
      <c r="M1440" s="185"/>
      <c r="N1440" s="185"/>
      <c r="O1440" s="185"/>
      <c r="P1440" s="185"/>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3">
        <f t="shared" si="32"/>
        <v>0</v>
      </c>
    </row>
    <row r="1441" spans="1:47" ht="17">
      <c r="A1441" s="257"/>
      <c r="B1441" s="249" t="str">
        <f>'Operating Cost Categories'!A10</f>
        <v>A</v>
      </c>
      <c r="C1441" s="250">
        <f>'Operating Cost Summary'!B1396</f>
        <v>0</v>
      </c>
      <c r="D1441" s="250">
        <f>'Operating Cost Summary'!C1396</f>
        <v>0</v>
      </c>
      <c r="E1441" s="250">
        <f>'Operating Cost Summary'!D1396</f>
        <v>0</v>
      </c>
      <c r="F1441" s="181" t="s">
        <v>122</v>
      </c>
      <c r="G1441" s="182"/>
      <c r="H1441" s="182"/>
      <c r="I1441" s="182"/>
      <c r="J1441" s="182"/>
      <c r="K1441" s="182"/>
      <c r="L1441" s="182"/>
      <c r="M1441" s="182"/>
      <c r="N1441" s="182"/>
      <c r="O1441" s="182"/>
      <c r="P1441" s="182"/>
      <c r="Q1441" s="182"/>
      <c r="R1441" s="182"/>
      <c r="S1441" s="182"/>
      <c r="T1441" s="182"/>
      <c r="U1441" s="182"/>
      <c r="V1441" s="182"/>
      <c r="W1441" s="182"/>
      <c r="X1441" s="182"/>
      <c r="Y1441" s="182"/>
      <c r="Z1441" s="182"/>
      <c r="AA1441" s="182"/>
      <c r="AB1441" s="182"/>
      <c r="AC1441" s="182"/>
      <c r="AD1441" s="182"/>
      <c r="AE1441" s="182"/>
      <c r="AF1441" s="182"/>
      <c r="AG1441" s="182"/>
      <c r="AH1441" s="182"/>
      <c r="AI1441" s="182"/>
      <c r="AJ1441" s="182"/>
      <c r="AK1441" s="182"/>
      <c r="AL1441" s="182"/>
      <c r="AM1441" s="182"/>
      <c r="AN1441" s="182"/>
      <c r="AO1441" s="182"/>
      <c r="AP1441" s="182"/>
      <c r="AQ1441" s="182"/>
      <c r="AR1441" s="182"/>
      <c r="AS1441" s="182"/>
      <c r="AT1441" s="182"/>
      <c r="AU1441" s="183">
        <f t="shared" si="32"/>
        <v>0</v>
      </c>
    </row>
    <row r="1442" spans="1:47" ht="17">
      <c r="A1442" s="257"/>
      <c r="B1442" s="249"/>
      <c r="C1442" s="251"/>
      <c r="D1442" s="251"/>
      <c r="E1442" s="251"/>
      <c r="F1442" s="184" t="s">
        <v>123</v>
      </c>
      <c r="G1442" s="185"/>
      <c r="H1442" s="185"/>
      <c r="I1442" s="185"/>
      <c r="J1442" s="185"/>
      <c r="K1442" s="185"/>
      <c r="L1442" s="185"/>
      <c r="M1442" s="185"/>
      <c r="N1442" s="185"/>
      <c r="O1442" s="185"/>
      <c r="P1442" s="185"/>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3">
        <f t="shared" si="32"/>
        <v>0</v>
      </c>
    </row>
    <row r="1443" spans="1:47" ht="17">
      <c r="A1443" s="257"/>
      <c r="B1443" s="249"/>
      <c r="C1443" s="252"/>
      <c r="D1443" s="252"/>
      <c r="E1443" s="252"/>
      <c r="F1443" s="181" t="s">
        <v>124</v>
      </c>
      <c r="G1443" s="182"/>
      <c r="H1443" s="182"/>
      <c r="I1443" s="182"/>
      <c r="J1443" s="182"/>
      <c r="K1443" s="182"/>
      <c r="L1443" s="182"/>
      <c r="M1443" s="182"/>
      <c r="N1443" s="182"/>
      <c r="O1443" s="182"/>
      <c r="P1443" s="182"/>
      <c r="Q1443" s="182"/>
      <c r="R1443" s="182"/>
      <c r="S1443" s="182"/>
      <c r="T1443" s="182"/>
      <c r="U1443" s="182"/>
      <c r="V1443" s="182"/>
      <c r="W1443" s="182"/>
      <c r="X1443" s="182"/>
      <c r="Y1443" s="182"/>
      <c r="Z1443" s="182"/>
      <c r="AA1443" s="182"/>
      <c r="AB1443" s="182"/>
      <c r="AC1443" s="182"/>
      <c r="AD1443" s="182"/>
      <c r="AE1443" s="182"/>
      <c r="AF1443" s="182"/>
      <c r="AG1443" s="182"/>
      <c r="AH1443" s="182"/>
      <c r="AI1443" s="182"/>
      <c r="AJ1443" s="182"/>
      <c r="AK1443" s="182"/>
      <c r="AL1443" s="182"/>
      <c r="AM1443" s="182"/>
      <c r="AN1443" s="182"/>
      <c r="AO1443" s="182"/>
      <c r="AP1443" s="182"/>
      <c r="AQ1443" s="182"/>
      <c r="AR1443" s="182"/>
      <c r="AS1443" s="182"/>
      <c r="AT1443" s="182"/>
      <c r="AU1443" s="183">
        <f t="shared" si="32"/>
        <v>0</v>
      </c>
    </row>
    <row r="1444" spans="1:47" ht="17">
      <c r="A1444" s="257"/>
      <c r="B1444" s="249" t="str">
        <f>'Operating Cost Categories'!A11</f>
        <v>B</v>
      </c>
      <c r="C1444" s="250">
        <f>'Operating Cost Summary'!B1397</f>
        <v>0</v>
      </c>
      <c r="D1444" s="250">
        <f>'Operating Cost Summary'!C1397</f>
        <v>0</v>
      </c>
      <c r="E1444" s="250">
        <f>'Operating Cost Summary'!D1397</f>
        <v>0</v>
      </c>
      <c r="F1444" s="184" t="s">
        <v>122</v>
      </c>
      <c r="G1444" s="185"/>
      <c r="H1444" s="185"/>
      <c r="I1444" s="185"/>
      <c r="J1444" s="185"/>
      <c r="K1444" s="185"/>
      <c r="L1444" s="185"/>
      <c r="M1444" s="185"/>
      <c r="N1444" s="185"/>
      <c r="O1444" s="185"/>
      <c r="P1444" s="185"/>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3">
        <f t="shared" si="32"/>
        <v>0</v>
      </c>
    </row>
    <row r="1445" spans="1:47" ht="17">
      <c r="A1445" s="257"/>
      <c r="B1445" s="249"/>
      <c r="C1445" s="251"/>
      <c r="D1445" s="251"/>
      <c r="E1445" s="251"/>
      <c r="F1445" s="181" t="s">
        <v>123</v>
      </c>
      <c r="G1445" s="182"/>
      <c r="H1445" s="182"/>
      <c r="I1445" s="182"/>
      <c r="J1445" s="182"/>
      <c r="K1445" s="182"/>
      <c r="L1445" s="182"/>
      <c r="M1445" s="182"/>
      <c r="N1445" s="182"/>
      <c r="O1445" s="182"/>
      <c r="P1445" s="182"/>
      <c r="Q1445" s="182"/>
      <c r="R1445" s="182"/>
      <c r="S1445" s="182"/>
      <c r="T1445" s="182"/>
      <c r="U1445" s="182"/>
      <c r="V1445" s="182"/>
      <c r="W1445" s="182"/>
      <c r="X1445" s="182"/>
      <c r="Y1445" s="182"/>
      <c r="Z1445" s="182"/>
      <c r="AA1445" s="182"/>
      <c r="AB1445" s="182"/>
      <c r="AC1445" s="182"/>
      <c r="AD1445" s="182"/>
      <c r="AE1445" s="182"/>
      <c r="AF1445" s="182"/>
      <c r="AG1445" s="182"/>
      <c r="AH1445" s="182"/>
      <c r="AI1445" s="182"/>
      <c r="AJ1445" s="182"/>
      <c r="AK1445" s="182"/>
      <c r="AL1445" s="182"/>
      <c r="AM1445" s="182"/>
      <c r="AN1445" s="182"/>
      <c r="AO1445" s="182"/>
      <c r="AP1445" s="182"/>
      <c r="AQ1445" s="182"/>
      <c r="AR1445" s="182"/>
      <c r="AS1445" s="182"/>
      <c r="AT1445" s="182"/>
      <c r="AU1445" s="183">
        <f t="shared" si="32"/>
        <v>0</v>
      </c>
    </row>
    <row r="1446" spans="1:47" ht="17">
      <c r="A1446" s="257"/>
      <c r="B1446" s="249"/>
      <c r="C1446" s="252"/>
      <c r="D1446" s="252"/>
      <c r="E1446" s="252"/>
      <c r="F1446" s="184" t="s">
        <v>124</v>
      </c>
      <c r="G1446" s="185"/>
      <c r="H1446" s="185"/>
      <c r="I1446" s="185"/>
      <c r="J1446" s="185"/>
      <c r="K1446" s="185"/>
      <c r="L1446" s="185"/>
      <c r="M1446" s="185"/>
      <c r="N1446" s="185"/>
      <c r="O1446" s="185"/>
      <c r="P1446" s="185"/>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3">
        <f t="shared" si="32"/>
        <v>0</v>
      </c>
    </row>
    <row r="1447" spans="1:47" ht="17">
      <c r="A1447" s="257"/>
      <c r="B1447" s="249" t="str">
        <f>'Operating Cost Categories'!A12</f>
        <v>C</v>
      </c>
      <c r="C1447" s="250">
        <f>'Operating Cost Summary'!B1398</f>
        <v>0</v>
      </c>
      <c r="D1447" s="250">
        <f>'Operating Cost Summary'!C1398</f>
        <v>0</v>
      </c>
      <c r="E1447" s="250">
        <f>'Operating Cost Summary'!D1398</f>
        <v>0</v>
      </c>
      <c r="F1447" s="181" t="s">
        <v>122</v>
      </c>
      <c r="G1447" s="182"/>
      <c r="H1447" s="182"/>
      <c r="I1447" s="182"/>
      <c r="J1447" s="182"/>
      <c r="K1447" s="182"/>
      <c r="L1447" s="182"/>
      <c r="M1447" s="182"/>
      <c r="N1447" s="182"/>
      <c r="O1447" s="182"/>
      <c r="P1447" s="182"/>
      <c r="Q1447" s="182"/>
      <c r="R1447" s="182"/>
      <c r="S1447" s="182"/>
      <c r="T1447" s="182"/>
      <c r="U1447" s="182"/>
      <c r="V1447" s="182"/>
      <c r="W1447" s="182"/>
      <c r="X1447" s="182"/>
      <c r="Y1447" s="182"/>
      <c r="Z1447" s="182"/>
      <c r="AA1447" s="182"/>
      <c r="AB1447" s="182"/>
      <c r="AC1447" s="182"/>
      <c r="AD1447" s="182"/>
      <c r="AE1447" s="182"/>
      <c r="AF1447" s="182"/>
      <c r="AG1447" s="182"/>
      <c r="AH1447" s="182"/>
      <c r="AI1447" s="182"/>
      <c r="AJ1447" s="182"/>
      <c r="AK1447" s="182"/>
      <c r="AL1447" s="182"/>
      <c r="AM1447" s="182"/>
      <c r="AN1447" s="182"/>
      <c r="AO1447" s="182"/>
      <c r="AP1447" s="182"/>
      <c r="AQ1447" s="182"/>
      <c r="AR1447" s="182"/>
      <c r="AS1447" s="182"/>
      <c r="AT1447" s="182"/>
      <c r="AU1447" s="183">
        <f t="shared" si="32"/>
        <v>0</v>
      </c>
    </row>
    <row r="1448" spans="1:47" ht="17">
      <c r="A1448" s="257"/>
      <c r="B1448" s="249"/>
      <c r="C1448" s="251"/>
      <c r="D1448" s="251"/>
      <c r="E1448" s="251"/>
      <c r="F1448" s="184" t="s">
        <v>123</v>
      </c>
      <c r="G1448" s="185"/>
      <c r="H1448" s="185"/>
      <c r="I1448" s="185"/>
      <c r="J1448" s="185"/>
      <c r="K1448" s="185"/>
      <c r="L1448" s="185"/>
      <c r="M1448" s="185"/>
      <c r="N1448" s="185"/>
      <c r="O1448" s="185"/>
      <c r="P1448" s="185"/>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3">
        <f t="shared" si="32"/>
        <v>0</v>
      </c>
    </row>
    <row r="1449" spans="1:47" ht="17">
      <c r="A1449" s="257"/>
      <c r="B1449" s="249"/>
      <c r="C1449" s="252"/>
      <c r="D1449" s="252"/>
      <c r="E1449" s="252"/>
      <c r="F1449" s="181" t="s">
        <v>124</v>
      </c>
      <c r="G1449" s="182"/>
      <c r="H1449" s="182"/>
      <c r="I1449" s="182"/>
      <c r="J1449" s="182"/>
      <c r="K1449" s="182"/>
      <c r="L1449" s="182"/>
      <c r="M1449" s="182"/>
      <c r="N1449" s="182"/>
      <c r="O1449" s="182"/>
      <c r="P1449" s="182"/>
      <c r="Q1449" s="182"/>
      <c r="R1449" s="182"/>
      <c r="S1449" s="182"/>
      <c r="T1449" s="182"/>
      <c r="U1449" s="182"/>
      <c r="V1449" s="182"/>
      <c r="W1449" s="182"/>
      <c r="X1449" s="182"/>
      <c r="Y1449" s="182"/>
      <c r="Z1449" s="182"/>
      <c r="AA1449" s="182"/>
      <c r="AB1449" s="182"/>
      <c r="AC1449" s="182"/>
      <c r="AD1449" s="182"/>
      <c r="AE1449" s="182"/>
      <c r="AF1449" s="182"/>
      <c r="AG1449" s="182"/>
      <c r="AH1449" s="182"/>
      <c r="AI1449" s="182"/>
      <c r="AJ1449" s="182"/>
      <c r="AK1449" s="182"/>
      <c r="AL1449" s="182"/>
      <c r="AM1449" s="182"/>
      <c r="AN1449" s="182"/>
      <c r="AO1449" s="182"/>
      <c r="AP1449" s="182"/>
      <c r="AQ1449" s="182"/>
      <c r="AR1449" s="182"/>
      <c r="AS1449" s="182"/>
      <c r="AT1449" s="182"/>
      <c r="AU1449" s="183">
        <f t="shared" si="32"/>
        <v>0</v>
      </c>
    </row>
    <row r="1450" spans="1:47" ht="17">
      <c r="A1450" s="257"/>
      <c r="B1450" s="249" t="str">
        <f>'Operating Cost Categories'!A13</f>
        <v>D</v>
      </c>
      <c r="C1450" s="250">
        <f>'Operating Cost Summary'!B1399</f>
        <v>0</v>
      </c>
      <c r="D1450" s="250">
        <f>'Operating Cost Summary'!C1399</f>
        <v>0</v>
      </c>
      <c r="E1450" s="250">
        <f>'Operating Cost Summary'!D1399</f>
        <v>0</v>
      </c>
      <c r="F1450" s="184" t="s">
        <v>122</v>
      </c>
      <c r="G1450" s="185"/>
      <c r="H1450" s="185"/>
      <c r="I1450" s="185"/>
      <c r="J1450" s="185"/>
      <c r="K1450" s="185"/>
      <c r="L1450" s="185"/>
      <c r="M1450" s="185"/>
      <c r="N1450" s="185"/>
      <c r="O1450" s="185"/>
      <c r="P1450" s="185"/>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3">
        <f t="shared" si="32"/>
        <v>0</v>
      </c>
    </row>
    <row r="1451" spans="1:47" ht="17">
      <c r="A1451" s="257"/>
      <c r="B1451" s="249"/>
      <c r="C1451" s="251"/>
      <c r="D1451" s="251"/>
      <c r="E1451" s="251"/>
      <c r="F1451" s="181" t="s">
        <v>123</v>
      </c>
      <c r="G1451" s="182"/>
      <c r="H1451" s="182"/>
      <c r="I1451" s="182"/>
      <c r="J1451" s="182"/>
      <c r="K1451" s="182"/>
      <c r="L1451" s="182"/>
      <c r="M1451" s="182"/>
      <c r="N1451" s="182"/>
      <c r="O1451" s="182"/>
      <c r="P1451" s="182"/>
      <c r="Q1451" s="182"/>
      <c r="R1451" s="182"/>
      <c r="S1451" s="182"/>
      <c r="T1451" s="182"/>
      <c r="U1451" s="182"/>
      <c r="V1451" s="182"/>
      <c r="W1451" s="182"/>
      <c r="X1451" s="182"/>
      <c r="Y1451" s="182"/>
      <c r="Z1451" s="182"/>
      <c r="AA1451" s="182"/>
      <c r="AB1451" s="182"/>
      <c r="AC1451" s="182"/>
      <c r="AD1451" s="182"/>
      <c r="AE1451" s="182"/>
      <c r="AF1451" s="182"/>
      <c r="AG1451" s="182"/>
      <c r="AH1451" s="182"/>
      <c r="AI1451" s="182"/>
      <c r="AJ1451" s="182"/>
      <c r="AK1451" s="182"/>
      <c r="AL1451" s="182"/>
      <c r="AM1451" s="182"/>
      <c r="AN1451" s="182"/>
      <c r="AO1451" s="182"/>
      <c r="AP1451" s="182"/>
      <c r="AQ1451" s="182"/>
      <c r="AR1451" s="182"/>
      <c r="AS1451" s="182"/>
      <c r="AT1451" s="182"/>
      <c r="AU1451" s="183">
        <f t="shared" si="32"/>
        <v>0</v>
      </c>
    </row>
    <row r="1452" spans="1:47" ht="17">
      <c r="A1452" s="257"/>
      <c r="B1452" s="249"/>
      <c r="C1452" s="252"/>
      <c r="D1452" s="252"/>
      <c r="E1452" s="252"/>
      <c r="F1452" s="184" t="s">
        <v>124</v>
      </c>
      <c r="G1452" s="185"/>
      <c r="H1452" s="185"/>
      <c r="I1452" s="185"/>
      <c r="J1452" s="185"/>
      <c r="K1452" s="185"/>
      <c r="L1452" s="185"/>
      <c r="M1452" s="185"/>
      <c r="N1452" s="185"/>
      <c r="O1452" s="185"/>
      <c r="P1452" s="185"/>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3">
        <f t="shared" si="32"/>
        <v>0</v>
      </c>
    </row>
    <row r="1453" spans="1:47" ht="17">
      <c r="A1453" s="257"/>
      <c r="B1453" s="249" t="str">
        <f>'Operating Cost Categories'!A14</f>
        <v>E</v>
      </c>
      <c r="C1453" s="250">
        <f>'Operating Cost Summary'!B1400</f>
        <v>0</v>
      </c>
      <c r="D1453" s="250">
        <f>'Operating Cost Summary'!C1400</f>
        <v>0</v>
      </c>
      <c r="E1453" s="250">
        <f>'Operating Cost Summary'!D1400</f>
        <v>0</v>
      </c>
      <c r="F1453" s="181" t="s">
        <v>122</v>
      </c>
      <c r="G1453" s="182"/>
      <c r="H1453" s="182"/>
      <c r="I1453" s="182"/>
      <c r="J1453" s="182"/>
      <c r="K1453" s="182"/>
      <c r="L1453" s="182"/>
      <c r="M1453" s="182"/>
      <c r="N1453" s="182"/>
      <c r="O1453" s="182"/>
      <c r="P1453" s="182"/>
      <c r="Q1453" s="182"/>
      <c r="R1453" s="182"/>
      <c r="S1453" s="182"/>
      <c r="T1453" s="182"/>
      <c r="U1453" s="182"/>
      <c r="V1453" s="182"/>
      <c r="W1453" s="182"/>
      <c r="X1453" s="182"/>
      <c r="Y1453" s="182"/>
      <c r="Z1453" s="182"/>
      <c r="AA1453" s="182"/>
      <c r="AB1453" s="182"/>
      <c r="AC1453" s="182"/>
      <c r="AD1453" s="182"/>
      <c r="AE1453" s="182"/>
      <c r="AF1453" s="182"/>
      <c r="AG1453" s="182"/>
      <c r="AH1453" s="182"/>
      <c r="AI1453" s="182"/>
      <c r="AJ1453" s="182"/>
      <c r="AK1453" s="182"/>
      <c r="AL1453" s="182"/>
      <c r="AM1453" s="182"/>
      <c r="AN1453" s="182"/>
      <c r="AO1453" s="182"/>
      <c r="AP1453" s="182"/>
      <c r="AQ1453" s="182"/>
      <c r="AR1453" s="182"/>
      <c r="AS1453" s="182"/>
      <c r="AT1453" s="182"/>
      <c r="AU1453" s="183">
        <f t="shared" si="32"/>
        <v>0</v>
      </c>
    </row>
    <row r="1454" spans="1:47" ht="17">
      <c r="A1454" s="257"/>
      <c r="B1454" s="249"/>
      <c r="C1454" s="251"/>
      <c r="D1454" s="251"/>
      <c r="E1454" s="251"/>
      <c r="F1454" s="184" t="s">
        <v>123</v>
      </c>
      <c r="G1454" s="186"/>
      <c r="H1454" s="186"/>
      <c r="I1454" s="186"/>
      <c r="J1454" s="186"/>
      <c r="K1454" s="186"/>
      <c r="L1454" s="186"/>
      <c r="M1454" s="186"/>
      <c r="N1454" s="186"/>
      <c r="O1454" s="186"/>
      <c r="P1454" s="186"/>
      <c r="Q1454" s="186"/>
      <c r="R1454" s="186"/>
      <c r="S1454" s="186"/>
      <c r="T1454" s="186"/>
      <c r="U1454" s="186"/>
      <c r="V1454" s="186"/>
      <c r="W1454" s="186"/>
      <c r="X1454" s="186"/>
      <c r="Y1454" s="186"/>
      <c r="Z1454" s="186"/>
      <c r="AA1454" s="186"/>
      <c r="AB1454" s="186"/>
      <c r="AC1454" s="186"/>
      <c r="AD1454" s="186"/>
      <c r="AE1454" s="186"/>
      <c r="AF1454" s="186"/>
      <c r="AG1454" s="186"/>
      <c r="AH1454" s="186"/>
      <c r="AI1454" s="186"/>
      <c r="AJ1454" s="186"/>
      <c r="AK1454" s="186"/>
      <c r="AL1454" s="186"/>
      <c r="AM1454" s="186"/>
      <c r="AN1454" s="186"/>
      <c r="AO1454" s="186"/>
      <c r="AP1454" s="186"/>
      <c r="AQ1454" s="186"/>
      <c r="AR1454" s="186"/>
      <c r="AS1454" s="186"/>
      <c r="AT1454" s="186"/>
      <c r="AU1454" s="183">
        <f t="shared" si="32"/>
        <v>0</v>
      </c>
    </row>
    <row r="1455" spans="1:47" ht="17">
      <c r="A1455" s="257"/>
      <c r="B1455" s="249"/>
      <c r="C1455" s="252"/>
      <c r="D1455" s="252"/>
      <c r="E1455" s="252"/>
      <c r="F1455" s="181" t="s">
        <v>124</v>
      </c>
      <c r="G1455" s="187"/>
      <c r="H1455" s="187"/>
      <c r="I1455" s="187"/>
      <c r="J1455" s="187"/>
      <c r="K1455" s="187"/>
      <c r="L1455" s="187"/>
      <c r="M1455" s="187"/>
      <c r="N1455" s="187"/>
      <c r="O1455" s="187"/>
      <c r="P1455" s="187"/>
      <c r="Q1455" s="187"/>
      <c r="R1455" s="187"/>
      <c r="S1455" s="187"/>
      <c r="T1455" s="187"/>
      <c r="U1455" s="187"/>
      <c r="V1455" s="187"/>
      <c r="W1455" s="187"/>
      <c r="X1455" s="187"/>
      <c r="Y1455" s="187"/>
      <c r="Z1455" s="187"/>
      <c r="AA1455" s="187"/>
      <c r="AB1455" s="187"/>
      <c r="AC1455" s="187"/>
      <c r="AD1455" s="187"/>
      <c r="AE1455" s="187"/>
      <c r="AF1455" s="187"/>
      <c r="AG1455" s="187"/>
      <c r="AH1455" s="187"/>
      <c r="AI1455" s="187"/>
      <c r="AJ1455" s="187"/>
      <c r="AK1455" s="187"/>
      <c r="AL1455" s="187"/>
      <c r="AM1455" s="187"/>
      <c r="AN1455" s="187"/>
      <c r="AO1455" s="187"/>
      <c r="AP1455" s="187"/>
      <c r="AQ1455" s="187"/>
      <c r="AR1455" s="187"/>
      <c r="AS1455" s="187"/>
      <c r="AT1455" s="187"/>
      <c r="AU1455" s="183">
        <f t="shared" si="32"/>
        <v>0</v>
      </c>
    </row>
    <row r="1457" spans="1:47" ht="19">
      <c r="A1457" s="261" t="s">
        <v>132</v>
      </c>
      <c r="B1457" s="263" t="s">
        <v>120</v>
      </c>
      <c r="C1457" s="264" t="s">
        <v>27</v>
      </c>
      <c r="D1457" s="264" t="s">
        <v>28</v>
      </c>
      <c r="E1457" s="264" t="s">
        <v>29</v>
      </c>
      <c r="F1457" s="253" t="s">
        <v>26</v>
      </c>
      <c r="G1457" s="254" t="s">
        <v>2</v>
      </c>
      <c r="H1457" s="255"/>
      <c r="I1457" s="255"/>
      <c r="J1457" s="255"/>
      <c r="K1457" s="255"/>
      <c r="L1457" s="255"/>
      <c r="M1457" s="255"/>
      <c r="N1457" s="255"/>
      <c r="O1457" s="255"/>
      <c r="P1457" s="255"/>
      <c r="Q1457" s="255"/>
      <c r="R1457" s="255"/>
      <c r="S1457" s="255"/>
      <c r="T1457" s="255"/>
      <c r="U1457" s="255"/>
      <c r="V1457" s="255"/>
      <c r="W1457" s="255"/>
      <c r="X1457" s="255"/>
      <c r="Y1457" s="255"/>
      <c r="Z1457" s="255"/>
      <c r="AA1457" s="255"/>
      <c r="AB1457" s="255"/>
      <c r="AC1457" s="255"/>
      <c r="AD1457" s="255"/>
      <c r="AE1457" s="255"/>
      <c r="AF1457" s="255"/>
      <c r="AG1457" s="255"/>
      <c r="AH1457" s="255"/>
      <c r="AI1457" s="255"/>
      <c r="AJ1457" s="255"/>
      <c r="AK1457" s="255"/>
      <c r="AL1457" s="255"/>
      <c r="AM1457" s="255"/>
      <c r="AN1457" s="255"/>
      <c r="AO1457" s="255"/>
      <c r="AP1457" s="255"/>
      <c r="AQ1457" s="255"/>
      <c r="AR1457" s="255"/>
      <c r="AS1457" s="255"/>
      <c r="AT1457" s="255"/>
      <c r="AU1457" s="256" t="s">
        <v>0</v>
      </c>
    </row>
    <row r="1458" spans="1:47" ht="18">
      <c r="A1458" s="262"/>
      <c r="B1458" s="263"/>
      <c r="C1458" s="265"/>
      <c r="D1458" s="265"/>
      <c r="E1458" s="265"/>
      <c r="F1458" s="253"/>
      <c r="G1458" s="180" t="str">
        <f>'Initiative Basics'!C3</f>
        <v>A</v>
      </c>
      <c r="H1458" s="180" t="str">
        <f>'Initiative Basics'!C4</f>
        <v>B</v>
      </c>
      <c r="I1458" s="180" t="str">
        <f>'Initiative Basics'!C5</f>
        <v>C</v>
      </c>
      <c r="J1458" s="180" t="str">
        <f>'Initiative Basics'!C6</f>
        <v>D</v>
      </c>
      <c r="K1458" s="180" t="str">
        <f>'Initiative Basics'!C7</f>
        <v>E</v>
      </c>
      <c r="L1458" s="180" t="str">
        <f>'Initiative Basics'!C8</f>
        <v>F</v>
      </c>
      <c r="M1458" s="180" t="str">
        <f>'Initiative Basics'!C9</f>
        <v>G</v>
      </c>
      <c r="N1458" s="180" t="str">
        <f>'Initiative Basics'!C10</f>
        <v>H</v>
      </c>
      <c r="O1458" s="180" t="str">
        <f>'Initiative Basics'!C11</f>
        <v>I</v>
      </c>
      <c r="P1458" s="180" t="str">
        <f>'Initiative Basics'!C12</f>
        <v>J</v>
      </c>
      <c r="Q1458" s="180" t="str">
        <f>'Initiative Basics'!C13</f>
        <v>K</v>
      </c>
      <c r="R1458" s="180" t="str">
        <f>'Initiative Basics'!C14</f>
        <v>L</v>
      </c>
      <c r="S1458" s="180" t="str">
        <f>'Initiative Basics'!C15</f>
        <v>M</v>
      </c>
      <c r="T1458" s="180" t="str">
        <f>'Initiative Basics'!C16</f>
        <v>N</v>
      </c>
      <c r="U1458" s="180" t="str">
        <f>'Initiative Basics'!C17</f>
        <v>O</v>
      </c>
      <c r="V1458" s="180" t="str">
        <f>'Initiative Basics'!C18</f>
        <v>P</v>
      </c>
      <c r="W1458" s="180" t="str">
        <f>'Initiative Basics'!C19</f>
        <v>Q</v>
      </c>
      <c r="X1458" s="180" t="str">
        <f>'Initiative Basics'!C20</f>
        <v>R</v>
      </c>
      <c r="Y1458" s="180" t="str">
        <f>'Initiative Basics'!C21</f>
        <v>S</v>
      </c>
      <c r="Z1458" s="180" t="str">
        <f>'Initiative Basics'!C22</f>
        <v>T</v>
      </c>
      <c r="AA1458" s="180" t="str">
        <f>'Initiative Basics'!C23</f>
        <v>U</v>
      </c>
      <c r="AB1458" s="180" t="str">
        <f>'Initiative Basics'!C24</f>
        <v>V</v>
      </c>
      <c r="AC1458" s="180" t="str">
        <f>'Initiative Basics'!C25</f>
        <v>W</v>
      </c>
      <c r="AD1458" s="180" t="str">
        <f>'Initiative Basics'!C26</f>
        <v>X</v>
      </c>
      <c r="AE1458" s="180" t="str">
        <f>'Initiative Basics'!C27</f>
        <v>Y</v>
      </c>
      <c r="AF1458" s="180" t="str">
        <f>'Initiative Basics'!C28</f>
        <v>Z</v>
      </c>
      <c r="AG1458" s="180">
        <f>'Initiative Basics'!C29</f>
        <v>0</v>
      </c>
      <c r="AH1458" s="180">
        <f>'Initiative Basics'!C30</f>
        <v>0</v>
      </c>
      <c r="AI1458" s="180">
        <f>'Initiative Basics'!C31</f>
        <v>0</v>
      </c>
      <c r="AJ1458" s="180">
        <f>'Initiative Basics'!C32</f>
        <v>0</v>
      </c>
      <c r="AK1458" s="180">
        <f>'Initiative Basics'!C33</f>
        <v>0</v>
      </c>
      <c r="AL1458" s="180">
        <f>'Initiative Basics'!C34</f>
        <v>0</v>
      </c>
      <c r="AM1458" s="180">
        <f>'Initiative Basics'!C35</f>
        <v>0</v>
      </c>
      <c r="AN1458" s="180">
        <f>'Initiative Basics'!C36</f>
        <v>0</v>
      </c>
      <c r="AO1458" s="180">
        <f>'Initiative Basics'!C37</f>
        <v>0</v>
      </c>
      <c r="AP1458" s="180">
        <f>'Initiative Basics'!C38</f>
        <v>0</v>
      </c>
      <c r="AQ1458" s="180">
        <f>'Initiative Basics'!C39</f>
        <v>0</v>
      </c>
      <c r="AR1458" s="180">
        <f>'Initiative Basics'!C40</f>
        <v>0</v>
      </c>
      <c r="AS1458" s="180">
        <f>'Initiative Basics'!C41</f>
        <v>0</v>
      </c>
      <c r="AT1458" s="180">
        <f>'Initiative Basics'!C42</f>
        <v>0</v>
      </c>
      <c r="AU1458" s="256"/>
    </row>
    <row r="1459" spans="1:47" ht="17">
      <c r="A1459" s="257">
        <f>'Initiative Basics'!A37</f>
        <v>0</v>
      </c>
      <c r="B1459" s="258" t="str">
        <f>'Operating Cost Categories'!A2</f>
        <v>Staff</v>
      </c>
      <c r="C1459" s="250">
        <f>'Operating Cost Summary'!B1430</f>
        <v>0</v>
      </c>
      <c r="D1459" s="250">
        <f>'Operating Cost Summary'!C1430</f>
        <v>0</v>
      </c>
      <c r="E1459" s="250">
        <f>'Operating Cost Summary'!D1430</f>
        <v>0</v>
      </c>
      <c r="F1459" s="181" t="s">
        <v>122</v>
      </c>
      <c r="G1459" s="182"/>
      <c r="H1459" s="182"/>
      <c r="I1459" s="182"/>
      <c r="J1459" s="182"/>
      <c r="K1459" s="182"/>
      <c r="L1459" s="182"/>
      <c r="M1459" s="182"/>
      <c r="N1459" s="182"/>
      <c r="O1459" s="182"/>
      <c r="P1459" s="182"/>
      <c r="Q1459" s="182"/>
      <c r="R1459" s="182"/>
      <c r="S1459" s="182"/>
      <c r="T1459" s="182"/>
      <c r="U1459" s="182"/>
      <c r="V1459" s="182"/>
      <c r="W1459" s="182"/>
      <c r="X1459" s="182"/>
      <c r="Y1459" s="182"/>
      <c r="Z1459" s="182"/>
      <c r="AA1459" s="182"/>
      <c r="AB1459" s="182"/>
      <c r="AC1459" s="182"/>
      <c r="AD1459" s="182"/>
      <c r="AE1459" s="182"/>
      <c r="AF1459" s="182"/>
      <c r="AG1459" s="182"/>
      <c r="AH1459" s="182"/>
      <c r="AI1459" s="182"/>
      <c r="AJ1459" s="182"/>
      <c r="AK1459" s="182"/>
      <c r="AL1459" s="182"/>
      <c r="AM1459" s="182"/>
      <c r="AN1459" s="182"/>
      <c r="AO1459" s="182"/>
      <c r="AP1459" s="182"/>
      <c r="AQ1459" s="182"/>
      <c r="AR1459" s="182"/>
      <c r="AS1459" s="182"/>
      <c r="AT1459" s="182"/>
      <c r="AU1459" s="183">
        <f>SUM(G1459:AT1459)</f>
        <v>0</v>
      </c>
    </row>
    <row r="1460" spans="1:47" ht="17">
      <c r="A1460" s="257"/>
      <c r="B1460" s="259"/>
      <c r="C1460" s="251"/>
      <c r="D1460" s="251"/>
      <c r="E1460" s="251"/>
      <c r="F1460" s="184" t="s">
        <v>123</v>
      </c>
      <c r="G1460" s="185"/>
      <c r="H1460" s="185"/>
      <c r="I1460" s="185"/>
      <c r="J1460" s="185"/>
      <c r="K1460" s="185"/>
      <c r="L1460" s="185"/>
      <c r="M1460" s="185"/>
      <c r="N1460" s="185"/>
      <c r="O1460" s="185"/>
      <c r="P1460" s="185"/>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3">
        <f t="shared" ref="AU1460:AU1497" si="33">SUM(G1460:AT1460)</f>
        <v>0</v>
      </c>
    </row>
    <row r="1461" spans="1:47" ht="17">
      <c r="A1461" s="257"/>
      <c r="B1461" s="260"/>
      <c r="C1461" s="252"/>
      <c r="D1461" s="252"/>
      <c r="E1461" s="252"/>
      <c r="F1461" s="181" t="s">
        <v>124</v>
      </c>
      <c r="G1461" s="182"/>
      <c r="H1461" s="182"/>
      <c r="I1461" s="182"/>
      <c r="J1461" s="182"/>
      <c r="K1461" s="182"/>
      <c r="L1461" s="182"/>
      <c r="M1461" s="182"/>
      <c r="N1461" s="182"/>
      <c r="O1461" s="182"/>
      <c r="P1461" s="182"/>
      <c r="Q1461" s="182"/>
      <c r="R1461" s="182"/>
      <c r="S1461" s="182"/>
      <c r="T1461" s="182"/>
      <c r="U1461" s="182"/>
      <c r="V1461" s="182"/>
      <c r="W1461" s="182"/>
      <c r="X1461" s="182"/>
      <c r="Y1461" s="182"/>
      <c r="Z1461" s="182"/>
      <c r="AA1461" s="182"/>
      <c r="AB1461" s="182"/>
      <c r="AC1461" s="182"/>
      <c r="AD1461" s="182"/>
      <c r="AE1461" s="182"/>
      <c r="AF1461" s="182"/>
      <c r="AG1461" s="182"/>
      <c r="AH1461" s="182"/>
      <c r="AI1461" s="182"/>
      <c r="AJ1461" s="182"/>
      <c r="AK1461" s="182"/>
      <c r="AL1461" s="182"/>
      <c r="AM1461" s="182"/>
      <c r="AN1461" s="182"/>
      <c r="AO1461" s="182"/>
      <c r="AP1461" s="182"/>
      <c r="AQ1461" s="182"/>
      <c r="AR1461" s="182"/>
      <c r="AS1461" s="182"/>
      <c r="AT1461" s="182"/>
      <c r="AU1461" s="183">
        <f t="shared" si="33"/>
        <v>0</v>
      </c>
    </row>
    <row r="1462" spans="1:47" ht="17">
      <c r="A1462" s="257"/>
      <c r="B1462" s="258" t="str">
        <f>'Operating Cost Categories'!A3</f>
        <v>Insurance</v>
      </c>
      <c r="C1462" s="250">
        <f>'Operating Cost Summary'!B1431</f>
        <v>0</v>
      </c>
      <c r="D1462" s="250">
        <f>'Operating Cost Summary'!C1431</f>
        <v>0</v>
      </c>
      <c r="E1462" s="250">
        <f>'Operating Cost Summary'!D1431</f>
        <v>0</v>
      </c>
      <c r="F1462" s="184" t="s">
        <v>122</v>
      </c>
      <c r="G1462" s="185"/>
      <c r="H1462" s="185"/>
      <c r="I1462" s="185"/>
      <c r="J1462" s="185"/>
      <c r="K1462" s="185"/>
      <c r="L1462" s="185"/>
      <c r="M1462" s="185"/>
      <c r="N1462" s="185"/>
      <c r="O1462" s="185"/>
      <c r="P1462" s="185"/>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3">
        <f t="shared" si="33"/>
        <v>0</v>
      </c>
    </row>
    <row r="1463" spans="1:47" ht="17">
      <c r="A1463" s="257"/>
      <c r="B1463" s="259"/>
      <c r="C1463" s="251"/>
      <c r="D1463" s="251"/>
      <c r="E1463" s="251"/>
      <c r="F1463" s="181" t="s">
        <v>123</v>
      </c>
      <c r="G1463" s="182"/>
      <c r="H1463" s="182"/>
      <c r="I1463" s="182"/>
      <c r="J1463" s="182"/>
      <c r="K1463" s="182"/>
      <c r="L1463" s="182"/>
      <c r="M1463" s="182"/>
      <c r="N1463" s="182"/>
      <c r="O1463" s="182"/>
      <c r="P1463" s="182"/>
      <c r="Q1463" s="182"/>
      <c r="R1463" s="182"/>
      <c r="S1463" s="182"/>
      <c r="T1463" s="182"/>
      <c r="U1463" s="182"/>
      <c r="V1463" s="182"/>
      <c r="W1463" s="182"/>
      <c r="X1463" s="182"/>
      <c r="Y1463" s="182"/>
      <c r="Z1463" s="182"/>
      <c r="AA1463" s="182"/>
      <c r="AB1463" s="182"/>
      <c r="AC1463" s="182"/>
      <c r="AD1463" s="182"/>
      <c r="AE1463" s="182"/>
      <c r="AF1463" s="182"/>
      <c r="AG1463" s="182"/>
      <c r="AH1463" s="182"/>
      <c r="AI1463" s="182"/>
      <c r="AJ1463" s="182"/>
      <c r="AK1463" s="182"/>
      <c r="AL1463" s="182"/>
      <c r="AM1463" s="182"/>
      <c r="AN1463" s="182"/>
      <c r="AO1463" s="182"/>
      <c r="AP1463" s="182"/>
      <c r="AQ1463" s="182"/>
      <c r="AR1463" s="182"/>
      <c r="AS1463" s="182"/>
      <c r="AT1463" s="182"/>
      <c r="AU1463" s="183">
        <f t="shared" si="33"/>
        <v>0</v>
      </c>
    </row>
    <row r="1464" spans="1:47" ht="17">
      <c r="A1464" s="257"/>
      <c r="B1464" s="260"/>
      <c r="C1464" s="252"/>
      <c r="D1464" s="252"/>
      <c r="E1464" s="252"/>
      <c r="F1464" s="184" t="s">
        <v>124</v>
      </c>
      <c r="G1464" s="185"/>
      <c r="H1464" s="185"/>
      <c r="I1464" s="185"/>
      <c r="J1464" s="185"/>
      <c r="K1464" s="185"/>
      <c r="L1464" s="185"/>
      <c r="M1464" s="185"/>
      <c r="N1464" s="185"/>
      <c r="O1464" s="185"/>
      <c r="P1464" s="185"/>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3">
        <f t="shared" si="33"/>
        <v>0</v>
      </c>
    </row>
    <row r="1465" spans="1:47" ht="17">
      <c r="A1465" s="257"/>
      <c r="B1465" s="249" t="str">
        <f>'Operating Cost Categories'!A4</f>
        <v>Rent</v>
      </c>
      <c r="C1465" s="250">
        <f>'Operating Cost Summary'!B1432</f>
        <v>0</v>
      </c>
      <c r="D1465" s="250">
        <f>'Operating Cost Summary'!C1432</f>
        <v>0</v>
      </c>
      <c r="E1465" s="250">
        <f>'Operating Cost Summary'!D1432</f>
        <v>0</v>
      </c>
      <c r="F1465" s="181" t="s">
        <v>122</v>
      </c>
      <c r="G1465" s="182"/>
      <c r="H1465" s="182"/>
      <c r="I1465" s="182"/>
      <c r="J1465" s="182"/>
      <c r="K1465" s="182"/>
      <c r="L1465" s="182"/>
      <c r="M1465" s="182"/>
      <c r="N1465" s="182"/>
      <c r="O1465" s="182"/>
      <c r="P1465" s="182"/>
      <c r="Q1465" s="182"/>
      <c r="R1465" s="182"/>
      <c r="S1465" s="182"/>
      <c r="T1465" s="182"/>
      <c r="U1465" s="182"/>
      <c r="V1465" s="182"/>
      <c r="W1465" s="182"/>
      <c r="X1465" s="182"/>
      <c r="Y1465" s="182"/>
      <c r="Z1465" s="182"/>
      <c r="AA1465" s="182"/>
      <c r="AB1465" s="182"/>
      <c r="AC1465" s="182"/>
      <c r="AD1465" s="182"/>
      <c r="AE1465" s="182"/>
      <c r="AF1465" s="182"/>
      <c r="AG1465" s="182"/>
      <c r="AH1465" s="182"/>
      <c r="AI1465" s="182"/>
      <c r="AJ1465" s="182"/>
      <c r="AK1465" s="182"/>
      <c r="AL1465" s="182"/>
      <c r="AM1465" s="182"/>
      <c r="AN1465" s="182"/>
      <c r="AO1465" s="182"/>
      <c r="AP1465" s="182"/>
      <c r="AQ1465" s="182"/>
      <c r="AR1465" s="182"/>
      <c r="AS1465" s="182"/>
      <c r="AT1465" s="182"/>
      <c r="AU1465" s="183">
        <f t="shared" si="33"/>
        <v>0</v>
      </c>
    </row>
    <row r="1466" spans="1:47" ht="17">
      <c r="A1466" s="257"/>
      <c r="B1466" s="249"/>
      <c r="C1466" s="251"/>
      <c r="D1466" s="251"/>
      <c r="E1466" s="251"/>
      <c r="F1466" s="184" t="s">
        <v>123</v>
      </c>
      <c r="G1466" s="185"/>
      <c r="H1466" s="185"/>
      <c r="I1466" s="185"/>
      <c r="J1466" s="185"/>
      <c r="K1466" s="185"/>
      <c r="L1466" s="185"/>
      <c r="M1466" s="185"/>
      <c r="N1466" s="185"/>
      <c r="O1466" s="185"/>
      <c r="P1466" s="185"/>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3">
        <f t="shared" si="33"/>
        <v>0</v>
      </c>
    </row>
    <row r="1467" spans="1:47" ht="17">
      <c r="A1467" s="257"/>
      <c r="B1467" s="249"/>
      <c r="C1467" s="252"/>
      <c r="D1467" s="252"/>
      <c r="E1467" s="252"/>
      <c r="F1467" s="181" t="s">
        <v>124</v>
      </c>
      <c r="G1467" s="182"/>
      <c r="H1467" s="182"/>
      <c r="I1467" s="182"/>
      <c r="J1467" s="182"/>
      <c r="K1467" s="182"/>
      <c r="L1467" s="182"/>
      <c r="M1467" s="182"/>
      <c r="N1467" s="182"/>
      <c r="O1467" s="182"/>
      <c r="P1467" s="182"/>
      <c r="Q1467" s="182"/>
      <c r="R1467" s="182"/>
      <c r="S1467" s="182"/>
      <c r="T1467" s="182"/>
      <c r="U1467" s="182"/>
      <c r="V1467" s="182"/>
      <c r="W1467" s="182"/>
      <c r="X1467" s="182"/>
      <c r="Y1467" s="182"/>
      <c r="Z1467" s="182"/>
      <c r="AA1467" s="182"/>
      <c r="AB1467" s="182"/>
      <c r="AC1467" s="182"/>
      <c r="AD1467" s="182"/>
      <c r="AE1467" s="182"/>
      <c r="AF1467" s="182"/>
      <c r="AG1467" s="182"/>
      <c r="AH1467" s="182"/>
      <c r="AI1467" s="182"/>
      <c r="AJ1467" s="182"/>
      <c r="AK1467" s="182"/>
      <c r="AL1467" s="182"/>
      <c r="AM1467" s="182"/>
      <c r="AN1467" s="182"/>
      <c r="AO1467" s="182"/>
      <c r="AP1467" s="182"/>
      <c r="AQ1467" s="182"/>
      <c r="AR1467" s="182"/>
      <c r="AS1467" s="182"/>
      <c r="AT1467" s="182"/>
      <c r="AU1467" s="183">
        <f t="shared" si="33"/>
        <v>0</v>
      </c>
    </row>
    <row r="1468" spans="1:47" ht="17">
      <c r="A1468" s="257"/>
      <c r="B1468" s="249" t="str">
        <f>'Operating Cost Categories'!A5</f>
        <v>Utilities</v>
      </c>
      <c r="C1468" s="250">
        <f>'Operating Cost Summary'!B1433</f>
        <v>0</v>
      </c>
      <c r="D1468" s="250">
        <f>'Operating Cost Summary'!C1433</f>
        <v>0</v>
      </c>
      <c r="E1468" s="250">
        <f>'Operating Cost Summary'!D1433</f>
        <v>0</v>
      </c>
      <c r="F1468" s="184" t="s">
        <v>122</v>
      </c>
      <c r="G1468" s="185"/>
      <c r="H1468" s="185"/>
      <c r="I1468" s="185"/>
      <c r="J1468" s="185"/>
      <c r="K1468" s="185"/>
      <c r="L1468" s="185"/>
      <c r="M1468" s="185"/>
      <c r="N1468" s="185"/>
      <c r="O1468" s="185"/>
      <c r="P1468" s="185"/>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3">
        <f t="shared" si="33"/>
        <v>0</v>
      </c>
    </row>
    <row r="1469" spans="1:47" ht="17">
      <c r="A1469" s="257"/>
      <c r="B1469" s="249"/>
      <c r="C1469" s="251"/>
      <c r="D1469" s="251"/>
      <c r="E1469" s="251"/>
      <c r="F1469" s="181" t="s">
        <v>123</v>
      </c>
      <c r="G1469" s="182"/>
      <c r="H1469" s="182"/>
      <c r="I1469" s="182"/>
      <c r="J1469" s="182"/>
      <c r="K1469" s="182"/>
      <c r="L1469" s="182"/>
      <c r="M1469" s="182"/>
      <c r="N1469" s="182"/>
      <c r="O1469" s="182"/>
      <c r="P1469" s="182"/>
      <c r="Q1469" s="182"/>
      <c r="R1469" s="182"/>
      <c r="S1469" s="182"/>
      <c r="T1469" s="182"/>
      <c r="U1469" s="182"/>
      <c r="V1469" s="182"/>
      <c r="W1469" s="182"/>
      <c r="X1469" s="182"/>
      <c r="Y1469" s="182"/>
      <c r="Z1469" s="182"/>
      <c r="AA1469" s="182"/>
      <c r="AB1469" s="182"/>
      <c r="AC1469" s="182"/>
      <c r="AD1469" s="182"/>
      <c r="AE1469" s="182"/>
      <c r="AF1469" s="182"/>
      <c r="AG1469" s="182"/>
      <c r="AH1469" s="182"/>
      <c r="AI1469" s="182"/>
      <c r="AJ1469" s="182"/>
      <c r="AK1469" s="182"/>
      <c r="AL1469" s="182"/>
      <c r="AM1469" s="182"/>
      <c r="AN1469" s="182"/>
      <c r="AO1469" s="182"/>
      <c r="AP1469" s="182"/>
      <c r="AQ1469" s="182"/>
      <c r="AR1469" s="182"/>
      <c r="AS1469" s="182"/>
      <c r="AT1469" s="182"/>
      <c r="AU1469" s="183">
        <f t="shared" si="33"/>
        <v>0</v>
      </c>
    </row>
    <row r="1470" spans="1:47" ht="17">
      <c r="A1470" s="257"/>
      <c r="B1470" s="249"/>
      <c r="C1470" s="252"/>
      <c r="D1470" s="252"/>
      <c r="E1470" s="252"/>
      <c r="F1470" s="184" t="s">
        <v>124</v>
      </c>
      <c r="G1470" s="185"/>
      <c r="H1470" s="185"/>
      <c r="I1470" s="185"/>
      <c r="J1470" s="185"/>
      <c r="K1470" s="185"/>
      <c r="L1470" s="185"/>
      <c r="M1470" s="185"/>
      <c r="N1470" s="185"/>
      <c r="O1470" s="185"/>
      <c r="P1470" s="185"/>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3">
        <f t="shared" si="33"/>
        <v>0</v>
      </c>
    </row>
    <row r="1471" spans="1:47" ht="17">
      <c r="A1471" s="257"/>
      <c r="B1471" s="249" t="str">
        <f>'Operating Cost Categories'!A6</f>
        <v>Internet/Phones</v>
      </c>
      <c r="C1471" s="250">
        <f>'Operating Cost Summary'!B1434</f>
        <v>0</v>
      </c>
      <c r="D1471" s="250">
        <f>'Operating Cost Summary'!C1434</f>
        <v>0</v>
      </c>
      <c r="E1471" s="250">
        <f>'Operating Cost Summary'!D1434</f>
        <v>0</v>
      </c>
      <c r="F1471" s="181" t="s">
        <v>122</v>
      </c>
      <c r="G1471" s="182"/>
      <c r="H1471" s="182"/>
      <c r="I1471" s="182"/>
      <c r="J1471" s="182"/>
      <c r="K1471" s="182"/>
      <c r="L1471" s="182"/>
      <c r="M1471" s="182"/>
      <c r="N1471" s="182"/>
      <c r="O1471" s="182"/>
      <c r="P1471" s="182"/>
      <c r="Q1471" s="182"/>
      <c r="R1471" s="182"/>
      <c r="S1471" s="182"/>
      <c r="T1471" s="182"/>
      <c r="U1471" s="182"/>
      <c r="V1471" s="182"/>
      <c r="W1471" s="182"/>
      <c r="X1471" s="182"/>
      <c r="Y1471" s="182"/>
      <c r="Z1471" s="182"/>
      <c r="AA1471" s="182"/>
      <c r="AB1471" s="182"/>
      <c r="AC1471" s="182"/>
      <c r="AD1471" s="182"/>
      <c r="AE1471" s="182"/>
      <c r="AF1471" s="182"/>
      <c r="AG1471" s="182"/>
      <c r="AH1471" s="182"/>
      <c r="AI1471" s="182"/>
      <c r="AJ1471" s="182"/>
      <c r="AK1471" s="182"/>
      <c r="AL1471" s="182"/>
      <c r="AM1471" s="182"/>
      <c r="AN1471" s="182"/>
      <c r="AO1471" s="182"/>
      <c r="AP1471" s="182"/>
      <c r="AQ1471" s="182"/>
      <c r="AR1471" s="182"/>
      <c r="AS1471" s="182"/>
      <c r="AT1471" s="182"/>
      <c r="AU1471" s="183">
        <f t="shared" si="33"/>
        <v>0</v>
      </c>
    </row>
    <row r="1472" spans="1:47" ht="17">
      <c r="A1472" s="257"/>
      <c r="B1472" s="249"/>
      <c r="C1472" s="251"/>
      <c r="D1472" s="251"/>
      <c r="E1472" s="251"/>
      <c r="F1472" s="184" t="s">
        <v>123</v>
      </c>
      <c r="G1472" s="185"/>
      <c r="H1472" s="185"/>
      <c r="I1472" s="185"/>
      <c r="J1472" s="185"/>
      <c r="K1472" s="185"/>
      <c r="L1472" s="185"/>
      <c r="M1472" s="185"/>
      <c r="N1472" s="185"/>
      <c r="O1472" s="185"/>
      <c r="P1472" s="185"/>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3">
        <f t="shared" si="33"/>
        <v>0</v>
      </c>
    </row>
    <row r="1473" spans="1:47" ht="17">
      <c r="A1473" s="257"/>
      <c r="B1473" s="249"/>
      <c r="C1473" s="252"/>
      <c r="D1473" s="252"/>
      <c r="E1473" s="252"/>
      <c r="F1473" s="181" t="s">
        <v>124</v>
      </c>
      <c r="G1473" s="182"/>
      <c r="H1473" s="182"/>
      <c r="I1473" s="182"/>
      <c r="J1473" s="182"/>
      <c r="K1473" s="182"/>
      <c r="L1473" s="182"/>
      <c r="M1473" s="182"/>
      <c r="N1473" s="182"/>
      <c r="O1473" s="182"/>
      <c r="P1473" s="182"/>
      <c r="Q1473" s="182"/>
      <c r="R1473" s="182"/>
      <c r="S1473" s="182"/>
      <c r="T1473" s="182"/>
      <c r="U1473" s="182"/>
      <c r="V1473" s="182"/>
      <c r="W1473" s="182"/>
      <c r="X1473" s="182"/>
      <c r="Y1473" s="182"/>
      <c r="Z1473" s="182"/>
      <c r="AA1473" s="182"/>
      <c r="AB1473" s="182"/>
      <c r="AC1473" s="182"/>
      <c r="AD1473" s="182"/>
      <c r="AE1473" s="182"/>
      <c r="AF1473" s="182"/>
      <c r="AG1473" s="182"/>
      <c r="AH1473" s="182"/>
      <c r="AI1473" s="182"/>
      <c r="AJ1473" s="182"/>
      <c r="AK1473" s="182"/>
      <c r="AL1473" s="182"/>
      <c r="AM1473" s="182"/>
      <c r="AN1473" s="182"/>
      <c r="AO1473" s="182"/>
      <c r="AP1473" s="182"/>
      <c r="AQ1473" s="182"/>
      <c r="AR1473" s="182"/>
      <c r="AS1473" s="182"/>
      <c r="AT1473" s="182"/>
      <c r="AU1473" s="183">
        <f t="shared" si="33"/>
        <v>0</v>
      </c>
    </row>
    <row r="1474" spans="1:47" ht="17">
      <c r="A1474" s="257"/>
      <c r="B1474" s="249" t="str">
        <f>'Operating Cost Categories'!A7</f>
        <v>Office Supplies</v>
      </c>
      <c r="C1474" s="250">
        <f>'Operating Cost Summary'!B1435</f>
        <v>0</v>
      </c>
      <c r="D1474" s="250">
        <f>'Operating Cost Summary'!C1435</f>
        <v>0</v>
      </c>
      <c r="E1474" s="250">
        <f>'Operating Cost Summary'!D1435</f>
        <v>0</v>
      </c>
      <c r="F1474" s="184" t="s">
        <v>122</v>
      </c>
      <c r="G1474" s="185"/>
      <c r="H1474" s="185"/>
      <c r="I1474" s="185"/>
      <c r="J1474" s="185"/>
      <c r="K1474" s="185"/>
      <c r="L1474" s="185"/>
      <c r="M1474" s="185"/>
      <c r="N1474" s="185"/>
      <c r="O1474" s="185"/>
      <c r="P1474" s="185"/>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3">
        <f t="shared" si="33"/>
        <v>0</v>
      </c>
    </row>
    <row r="1475" spans="1:47" ht="17">
      <c r="A1475" s="257"/>
      <c r="B1475" s="249"/>
      <c r="C1475" s="251"/>
      <c r="D1475" s="251"/>
      <c r="E1475" s="251"/>
      <c r="F1475" s="181" t="s">
        <v>123</v>
      </c>
      <c r="G1475" s="182"/>
      <c r="H1475" s="182"/>
      <c r="I1475" s="182"/>
      <c r="J1475" s="182"/>
      <c r="K1475" s="182"/>
      <c r="L1475" s="182"/>
      <c r="M1475" s="182"/>
      <c r="N1475" s="182"/>
      <c r="O1475" s="182"/>
      <c r="P1475" s="182"/>
      <c r="Q1475" s="182"/>
      <c r="R1475" s="182"/>
      <c r="S1475" s="182"/>
      <c r="T1475" s="182"/>
      <c r="U1475" s="182"/>
      <c r="V1475" s="182"/>
      <c r="W1475" s="182"/>
      <c r="X1475" s="182"/>
      <c r="Y1475" s="182"/>
      <c r="Z1475" s="182"/>
      <c r="AA1475" s="182"/>
      <c r="AB1475" s="182"/>
      <c r="AC1475" s="182"/>
      <c r="AD1475" s="182"/>
      <c r="AE1475" s="182"/>
      <c r="AF1475" s="182"/>
      <c r="AG1475" s="182"/>
      <c r="AH1475" s="182"/>
      <c r="AI1475" s="182"/>
      <c r="AJ1475" s="182"/>
      <c r="AK1475" s="182"/>
      <c r="AL1475" s="182"/>
      <c r="AM1475" s="182"/>
      <c r="AN1475" s="182"/>
      <c r="AO1475" s="182"/>
      <c r="AP1475" s="182"/>
      <c r="AQ1475" s="182"/>
      <c r="AR1475" s="182"/>
      <c r="AS1475" s="182"/>
      <c r="AT1475" s="182"/>
      <c r="AU1475" s="183">
        <f t="shared" si="33"/>
        <v>0</v>
      </c>
    </row>
    <row r="1476" spans="1:47" ht="17">
      <c r="A1476" s="257"/>
      <c r="B1476" s="249"/>
      <c r="C1476" s="252"/>
      <c r="D1476" s="252"/>
      <c r="E1476" s="252"/>
      <c r="F1476" s="184" t="s">
        <v>124</v>
      </c>
      <c r="G1476" s="185"/>
      <c r="H1476" s="185"/>
      <c r="I1476" s="185"/>
      <c r="J1476" s="185"/>
      <c r="K1476" s="185"/>
      <c r="L1476" s="185"/>
      <c r="M1476" s="185"/>
      <c r="N1476" s="185"/>
      <c r="O1476" s="185"/>
      <c r="P1476" s="185"/>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3">
        <f t="shared" si="33"/>
        <v>0</v>
      </c>
    </row>
    <row r="1477" spans="1:47" ht="17">
      <c r="A1477" s="257"/>
      <c r="B1477" s="249" t="str">
        <f>'Operating Cost Categories'!A8</f>
        <v>Transportation</v>
      </c>
      <c r="C1477" s="250">
        <f>'Operating Cost Summary'!B1436</f>
        <v>0</v>
      </c>
      <c r="D1477" s="250">
        <f>'Operating Cost Summary'!C1436</f>
        <v>0</v>
      </c>
      <c r="E1477" s="250">
        <f>'Operating Cost Summary'!D1436</f>
        <v>0</v>
      </c>
      <c r="F1477" s="181" t="s">
        <v>122</v>
      </c>
      <c r="G1477" s="182"/>
      <c r="H1477" s="182"/>
      <c r="I1477" s="182"/>
      <c r="J1477" s="182"/>
      <c r="K1477" s="182"/>
      <c r="L1477" s="182"/>
      <c r="M1477" s="182"/>
      <c r="N1477" s="182"/>
      <c r="O1477" s="182"/>
      <c r="P1477" s="182"/>
      <c r="Q1477" s="182"/>
      <c r="R1477" s="182"/>
      <c r="S1477" s="182"/>
      <c r="T1477" s="182"/>
      <c r="U1477" s="182"/>
      <c r="V1477" s="182"/>
      <c r="W1477" s="182"/>
      <c r="X1477" s="182"/>
      <c r="Y1477" s="182"/>
      <c r="Z1477" s="182"/>
      <c r="AA1477" s="182"/>
      <c r="AB1477" s="182"/>
      <c r="AC1477" s="182"/>
      <c r="AD1477" s="182"/>
      <c r="AE1477" s="182"/>
      <c r="AF1477" s="182"/>
      <c r="AG1477" s="182"/>
      <c r="AH1477" s="182"/>
      <c r="AI1477" s="182"/>
      <c r="AJ1477" s="182"/>
      <c r="AK1477" s="182"/>
      <c r="AL1477" s="182"/>
      <c r="AM1477" s="182"/>
      <c r="AN1477" s="182"/>
      <c r="AO1477" s="182"/>
      <c r="AP1477" s="182"/>
      <c r="AQ1477" s="182"/>
      <c r="AR1477" s="182"/>
      <c r="AS1477" s="182"/>
      <c r="AT1477" s="182"/>
      <c r="AU1477" s="183">
        <f t="shared" si="33"/>
        <v>0</v>
      </c>
    </row>
    <row r="1478" spans="1:47" ht="17">
      <c r="A1478" s="257"/>
      <c r="B1478" s="249"/>
      <c r="C1478" s="251"/>
      <c r="D1478" s="251"/>
      <c r="E1478" s="251"/>
      <c r="F1478" s="184" t="s">
        <v>123</v>
      </c>
      <c r="G1478" s="185"/>
      <c r="H1478" s="185"/>
      <c r="I1478" s="185"/>
      <c r="J1478" s="185"/>
      <c r="K1478" s="185"/>
      <c r="L1478" s="185"/>
      <c r="M1478" s="185"/>
      <c r="N1478" s="185"/>
      <c r="O1478" s="185"/>
      <c r="P1478" s="185"/>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3">
        <f t="shared" si="33"/>
        <v>0</v>
      </c>
    </row>
    <row r="1479" spans="1:47" ht="17">
      <c r="A1479" s="257"/>
      <c r="B1479" s="249"/>
      <c r="C1479" s="252"/>
      <c r="D1479" s="252"/>
      <c r="E1479" s="252"/>
      <c r="F1479" s="181" t="s">
        <v>124</v>
      </c>
      <c r="G1479" s="182"/>
      <c r="H1479" s="182"/>
      <c r="I1479" s="182"/>
      <c r="J1479" s="182"/>
      <c r="K1479" s="182"/>
      <c r="L1479" s="182"/>
      <c r="M1479" s="182"/>
      <c r="N1479" s="182"/>
      <c r="O1479" s="182"/>
      <c r="P1479" s="182"/>
      <c r="Q1479" s="182"/>
      <c r="R1479" s="182"/>
      <c r="S1479" s="182"/>
      <c r="T1479" s="182"/>
      <c r="U1479" s="182"/>
      <c r="V1479" s="182"/>
      <c r="W1479" s="182"/>
      <c r="X1479" s="182"/>
      <c r="Y1479" s="182"/>
      <c r="Z1479" s="182"/>
      <c r="AA1479" s="182"/>
      <c r="AB1479" s="182"/>
      <c r="AC1479" s="182"/>
      <c r="AD1479" s="182"/>
      <c r="AE1479" s="182"/>
      <c r="AF1479" s="182"/>
      <c r="AG1479" s="182"/>
      <c r="AH1479" s="182"/>
      <c r="AI1479" s="182"/>
      <c r="AJ1479" s="182"/>
      <c r="AK1479" s="182"/>
      <c r="AL1479" s="182"/>
      <c r="AM1479" s="182"/>
      <c r="AN1479" s="182"/>
      <c r="AO1479" s="182"/>
      <c r="AP1479" s="182"/>
      <c r="AQ1479" s="182"/>
      <c r="AR1479" s="182"/>
      <c r="AS1479" s="182"/>
      <c r="AT1479" s="182"/>
      <c r="AU1479" s="183">
        <f t="shared" si="33"/>
        <v>0</v>
      </c>
    </row>
    <row r="1480" spans="1:47" ht="17">
      <c r="A1480" s="257"/>
      <c r="B1480" s="249" t="str">
        <f>'Operating Cost Categories'!A9</f>
        <v>Consultants/Contracts</v>
      </c>
      <c r="C1480" s="250">
        <f>'Operating Cost Summary'!B1437</f>
        <v>0</v>
      </c>
      <c r="D1480" s="250">
        <f>'Operating Cost Summary'!C1437</f>
        <v>0</v>
      </c>
      <c r="E1480" s="250">
        <f>'Operating Cost Summary'!D1437</f>
        <v>0</v>
      </c>
      <c r="F1480" s="184" t="s">
        <v>122</v>
      </c>
      <c r="G1480" s="185"/>
      <c r="H1480" s="185"/>
      <c r="I1480" s="185"/>
      <c r="J1480" s="185"/>
      <c r="K1480" s="185"/>
      <c r="L1480" s="185"/>
      <c r="M1480" s="185"/>
      <c r="N1480" s="185"/>
      <c r="O1480" s="185"/>
      <c r="P1480" s="185"/>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3">
        <f t="shared" si="33"/>
        <v>0</v>
      </c>
    </row>
    <row r="1481" spans="1:47" ht="17">
      <c r="A1481" s="257"/>
      <c r="B1481" s="249"/>
      <c r="C1481" s="251"/>
      <c r="D1481" s="251"/>
      <c r="E1481" s="251"/>
      <c r="F1481" s="181" t="s">
        <v>123</v>
      </c>
      <c r="G1481" s="182"/>
      <c r="H1481" s="182"/>
      <c r="I1481" s="182"/>
      <c r="J1481" s="182"/>
      <c r="K1481" s="182"/>
      <c r="L1481" s="182"/>
      <c r="M1481" s="182"/>
      <c r="N1481" s="182"/>
      <c r="O1481" s="182"/>
      <c r="P1481" s="182"/>
      <c r="Q1481" s="182"/>
      <c r="R1481" s="182"/>
      <c r="S1481" s="182"/>
      <c r="T1481" s="182"/>
      <c r="U1481" s="182"/>
      <c r="V1481" s="182"/>
      <c r="W1481" s="182"/>
      <c r="X1481" s="182"/>
      <c r="Y1481" s="182"/>
      <c r="Z1481" s="182"/>
      <c r="AA1481" s="182"/>
      <c r="AB1481" s="182"/>
      <c r="AC1481" s="182"/>
      <c r="AD1481" s="182"/>
      <c r="AE1481" s="182"/>
      <c r="AF1481" s="182"/>
      <c r="AG1481" s="182"/>
      <c r="AH1481" s="182"/>
      <c r="AI1481" s="182"/>
      <c r="AJ1481" s="182"/>
      <c r="AK1481" s="182"/>
      <c r="AL1481" s="182"/>
      <c r="AM1481" s="182"/>
      <c r="AN1481" s="182"/>
      <c r="AO1481" s="182"/>
      <c r="AP1481" s="182"/>
      <c r="AQ1481" s="182"/>
      <c r="AR1481" s="182"/>
      <c r="AS1481" s="182"/>
      <c r="AT1481" s="182"/>
      <c r="AU1481" s="183">
        <f t="shared" si="33"/>
        <v>0</v>
      </c>
    </row>
    <row r="1482" spans="1:47" ht="17">
      <c r="A1482" s="257"/>
      <c r="B1482" s="249"/>
      <c r="C1482" s="252"/>
      <c r="D1482" s="252"/>
      <c r="E1482" s="252"/>
      <c r="F1482" s="184" t="s">
        <v>124</v>
      </c>
      <c r="G1482" s="185"/>
      <c r="H1482" s="185"/>
      <c r="I1482" s="185"/>
      <c r="J1482" s="185"/>
      <c r="K1482" s="185"/>
      <c r="L1482" s="185"/>
      <c r="M1482" s="185"/>
      <c r="N1482" s="185"/>
      <c r="O1482" s="185"/>
      <c r="P1482" s="185"/>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3">
        <f t="shared" si="33"/>
        <v>0</v>
      </c>
    </row>
    <row r="1483" spans="1:47" ht="17">
      <c r="A1483" s="257"/>
      <c r="B1483" s="249" t="str">
        <f>'Operating Cost Categories'!A10</f>
        <v>A</v>
      </c>
      <c r="C1483" s="250">
        <f>'Operating Cost Summary'!B1438</f>
        <v>0</v>
      </c>
      <c r="D1483" s="250">
        <f>'Operating Cost Summary'!C1438</f>
        <v>0</v>
      </c>
      <c r="E1483" s="250">
        <f>'Operating Cost Summary'!D1438</f>
        <v>0</v>
      </c>
      <c r="F1483" s="181" t="s">
        <v>122</v>
      </c>
      <c r="G1483" s="182"/>
      <c r="H1483" s="182"/>
      <c r="I1483" s="182"/>
      <c r="J1483" s="182"/>
      <c r="K1483" s="182"/>
      <c r="L1483" s="182"/>
      <c r="M1483" s="182"/>
      <c r="N1483" s="182"/>
      <c r="O1483" s="182"/>
      <c r="P1483" s="182"/>
      <c r="Q1483" s="182"/>
      <c r="R1483" s="182"/>
      <c r="S1483" s="182"/>
      <c r="T1483" s="182"/>
      <c r="U1483" s="182"/>
      <c r="V1483" s="182"/>
      <c r="W1483" s="182"/>
      <c r="X1483" s="182"/>
      <c r="Y1483" s="182"/>
      <c r="Z1483" s="182"/>
      <c r="AA1483" s="182"/>
      <c r="AB1483" s="182"/>
      <c r="AC1483" s="182"/>
      <c r="AD1483" s="182"/>
      <c r="AE1483" s="182"/>
      <c r="AF1483" s="182"/>
      <c r="AG1483" s="182"/>
      <c r="AH1483" s="182"/>
      <c r="AI1483" s="182"/>
      <c r="AJ1483" s="182"/>
      <c r="AK1483" s="182"/>
      <c r="AL1483" s="182"/>
      <c r="AM1483" s="182"/>
      <c r="AN1483" s="182"/>
      <c r="AO1483" s="182"/>
      <c r="AP1483" s="182"/>
      <c r="AQ1483" s="182"/>
      <c r="AR1483" s="182"/>
      <c r="AS1483" s="182"/>
      <c r="AT1483" s="182"/>
      <c r="AU1483" s="183">
        <f t="shared" si="33"/>
        <v>0</v>
      </c>
    </row>
    <row r="1484" spans="1:47" ht="17">
      <c r="A1484" s="257"/>
      <c r="B1484" s="249"/>
      <c r="C1484" s="251"/>
      <c r="D1484" s="251"/>
      <c r="E1484" s="251"/>
      <c r="F1484" s="184" t="s">
        <v>123</v>
      </c>
      <c r="G1484" s="185"/>
      <c r="H1484" s="185"/>
      <c r="I1484" s="185"/>
      <c r="J1484" s="185"/>
      <c r="K1484" s="185"/>
      <c r="L1484" s="185"/>
      <c r="M1484" s="185"/>
      <c r="N1484" s="185"/>
      <c r="O1484" s="185"/>
      <c r="P1484" s="185"/>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3">
        <f t="shared" si="33"/>
        <v>0</v>
      </c>
    </row>
    <row r="1485" spans="1:47" ht="17">
      <c r="A1485" s="257"/>
      <c r="B1485" s="249"/>
      <c r="C1485" s="252"/>
      <c r="D1485" s="252"/>
      <c r="E1485" s="252"/>
      <c r="F1485" s="181" t="s">
        <v>124</v>
      </c>
      <c r="G1485" s="182"/>
      <c r="H1485" s="182"/>
      <c r="I1485" s="182"/>
      <c r="J1485" s="182"/>
      <c r="K1485" s="182"/>
      <c r="L1485" s="182"/>
      <c r="M1485" s="182"/>
      <c r="N1485" s="182"/>
      <c r="O1485" s="182"/>
      <c r="P1485" s="182"/>
      <c r="Q1485" s="182"/>
      <c r="R1485" s="182"/>
      <c r="S1485" s="182"/>
      <c r="T1485" s="182"/>
      <c r="U1485" s="182"/>
      <c r="V1485" s="182"/>
      <c r="W1485" s="182"/>
      <c r="X1485" s="182"/>
      <c r="Y1485" s="182"/>
      <c r="Z1485" s="182"/>
      <c r="AA1485" s="182"/>
      <c r="AB1485" s="182"/>
      <c r="AC1485" s="182"/>
      <c r="AD1485" s="182"/>
      <c r="AE1485" s="182"/>
      <c r="AF1485" s="182"/>
      <c r="AG1485" s="182"/>
      <c r="AH1485" s="182"/>
      <c r="AI1485" s="182"/>
      <c r="AJ1485" s="182"/>
      <c r="AK1485" s="182"/>
      <c r="AL1485" s="182"/>
      <c r="AM1485" s="182"/>
      <c r="AN1485" s="182"/>
      <c r="AO1485" s="182"/>
      <c r="AP1485" s="182"/>
      <c r="AQ1485" s="182"/>
      <c r="AR1485" s="182"/>
      <c r="AS1485" s="182"/>
      <c r="AT1485" s="182"/>
      <c r="AU1485" s="183">
        <f t="shared" si="33"/>
        <v>0</v>
      </c>
    </row>
    <row r="1486" spans="1:47" ht="17">
      <c r="A1486" s="257"/>
      <c r="B1486" s="249" t="str">
        <f>'Operating Cost Categories'!A11</f>
        <v>B</v>
      </c>
      <c r="C1486" s="250">
        <f>'Operating Cost Summary'!B1439</f>
        <v>0</v>
      </c>
      <c r="D1486" s="250">
        <f>'Operating Cost Summary'!C1439</f>
        <v>0</v>
      </c>
      <c r="E1486" s="250">
        <f>'Operating Cost Summary'!D1439</f>
        <v>0</v>
      </c>
      <c r="F1486" s="184" t="s">
        <v>122</v>
      </c>
      <c r="G1486" s="185"/>
      <c r="H1486" s="185"/>
      <c r="I1486" s="185"/>
      <c r="J1486" s="185"/>
      <c r="K1486" s="185"/>
      <c r="L1486" s="185"/>
      <c r="M1486" s="185"/>
      <c r="N1486" s="185"/>
      <c r="O1486" s="185"/>
      <c r="P1486" s="185"/>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3">
        <f t="shared" si="33"/>
        <v>0</v>
      </c>
    </row>
    <row r="1487" spans="1:47" ht="17">
      <c r="A1487" s="257"/>
      <c r="B1487" s="249"/>
      <c r="C1487" s="251"/>
      <c r="D1487" s="251"/>
      <c r="E1487" s="251"/>
      <c r="F1487" s="181" t="s">
        <v>123</v>
      </c>
      <c r="G1487" s="182"/>
      <c r="H1487" s="182"/>
      <c r="I1487" s="182"/>
      <c r="J1487" s="182"/>
      <c r="K1487" s="182"/>
      <c r="L1487" s="182"/>
      <c r="M1487" s="182"/>
      <c r="N1487" s="182"/>
      <c r="O1487" s="182"/>
      <c r="P1487" s="182"/>
      <c r="Q1487" s="182"/>
      <c r="R1487" s="182"/>
      <c r="S1487" s="182"/>
      <c r="T1487" s="182"/>
      <c r="U1487" s="182"/>
      <c r="V1487" s="182"/>
      <c r="W1487" s="182"/>
      <c r="X1487" s="182"/>
      <c r="Y1487" s="182"/>
      <c r="Z1487" s="182"/>
      <c r="AA1487" s="182"/>
      <c r="AB1487" s="182"/>
      <c r="AC1487" s="182"/>
      <c r="AD1487" s="182"/>
      <c r="AE1487" s="182"/>
      <c r="AF1487" s="182"/>
      <c r="AG1487" s="182"/>
      <c r="AH1487" s="182"/>
      <c r="AI1487" s="182"/>
      <c r="AJ1487" s="182"/>
      <c r="AK1487" s="182"/>
      <c r="AL1487" s="182"/>
      <c r="AM1487" s="182"/>
      <c r="AN1487" s="182"/>
      <c r="AO1487" s="182"/>
      <c r="AP1487" s="182"/>
      <c r="AQ1487" s="182"/>
      <c r="AR1487" s="182"/>
      <c r="AS1487" s="182"/>
      <c r="AT1487" s="182"/>
      <c r="AU1487" s="183">
        <f t="shared" si="33"/>
        <v>0</v>
      </c>
    </row>
    <row r="1488" spans="1:47" ht="17">
      <c r="A1488" s="257"/>
      <c r="B1488" s="249"/>
      <c r="C1488" s="252"/>
      <c r="D1488" s="252"/>
      <c r="E1488" s="252"/>
      <c r="F1488" s="184" t="s">
        <v>124</v>
      </c>
      <c r="G1488" s="185"/>
      <c r="H1488" s="185"/>
      <c r="I1488" s="185"/>
      <c r="J1488" s="185"/>
      <c r="K1488" s="185"/>
      <c r="L1488" s="185"/>
      <c r="M1488" s="185"/>
      <c r="N1488" s="185"/>
      <c r="O1488" s="185"/>
      <c r="P1488" s="185"/>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3">
        <f t="shared" si="33"/>
        <v>0</v>
      </c>
    </row>
    <row r="1489" spans="1:47" ht="17">
      <c r="A1489" s="257"/>
      <c r="B1489" s="249" t="str">
        <f>'Operating Cost Categories'!A12</f>
        <v>C</v>
      </c>
      <c r="C1489" s="250">
        <f>'Operating Cost Summary'!B1440</f>
        <v>0</v>
      </c>
      <c r="D1489" s="250">
        <f>'Operating Cost Summary'!C1440</f>
        <v>0</v>
      </c>
      <c r="E1489" s="250">
        <f>'Operating Cost Summary'!D1440</f>
        <v>0</v>
      </c>
      <c r="F1489" s="181" t="s">
        <v>122</v>
      </c>
      <c r="G1489" s="182"/>
      <c r="H1489" s="182"/>
      <c r="I1489" s="182"/>
      <c r="J1489" s="182"/>
      <c r="K1489" s="182"/>
      <c r="L1489" s="182"/>
      <c r="M1489" s="182"/>
      <c r="N1489" s="182"/>
      <c r="O1489" s="182"/>
      <c r="P1489" s="182"/>
      <c r="Q1489" s="182"/>
      <c r="R1489" s="182"/>
      <c r="S1489" s="182"/>
      <c r="T1489" s="182"/>
      <c r="U1489" s="182"/>
      <c r="V1489" s="182"/>
      <c r="W1489" s="182"/>
      <c r="X1489" s="182"/>
      <c r="Y1489" s="182"/>
      <c r="Z1489" s="182"/>
      <c r="AA1489" s="182"/>
      <c r="AB1489" s="182"/>
      <c r="AC1489" s="182"/>
      <c r="AD1489" s="182"/>
      <c r="AE1489" s="182"/>
      <c r="AF1489" s="182"/>
      <c r="AG1489" s="182"/>
      <c r="AH1489" s="182"/>
      <c r="AI1489" s="182"/>
      <c r="AJ1489" s="182"/>
      <c r="AK1489" s="182"/>
      <c r="AL1489" s="182"/>
      <c r="AM1489" s="182"/>
      <c r="AN1489" s="182"/>
      <c r="AO1489" s="182"/>
      <c r="AP1489" s="182"/>
      <c r="AQ1489" s="182"/>
      <c r="AR1489" s="182"/>
      <c r="AS1489" s="182"/>
      <c r="AT1489" s="182"/>
      <c r="AU1489" s="183">
        <f t="shared" si="33"/>
        <v>0</v>
      </c>
    </row>
    <row r="1490" spans="1:47" ht="17">
      <c r="A1490" s="257"/>
      <c r="B1490" s="249"/>
      <c r="C1490" s="251"/>
      <c r="D1490" s="251"/>
      <c r="E1490" s="251"/>
      <c r="F1490" s="184" t="s">
        <v>123</v>
      </c>
      <c r="G1490" s="185"/>
      <c r="H1490" s="185"/>
      <c r="I1490" s="185"/>
      <c r="J1490" s="185"/>
      <c r="K1490" s="185"/>
      <c r="L1490" s="185"/>
      <c r="M1490" s="185"/>
      <c r="N1490" s="185"/>
      <c r="O1490" s="185"/>
      <c r="P1490" s="185"/>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3">
        <f t="shared" si="33"/>
        <v>0</v>
      </c>
    </row>
    <row r="1491" spans="1:47" ht="17">
      <c r="A1491" s="257"/>
      <c r="B1491" s="249"/>
      <c r="C1491" s="252"/>
      <c r="D1491" s="252"/>
      <c r="E1491" s="252"/>
      <c r="F1491" s="181" t="s">
        <v>124</v>
      </c>
      <c r="G1491" s="182"/>
      <c r="H1491" s="182"/>
      <c r="I1491" s="182"/>
      <c r="J1491" s="182"/>
      <c r="K1491" s="182"/>
      <c r="L1491" s="182"/>
      <c r="M1491" s="182"/>
      <c r="N1491" s="182"/>
      <c r="O1491" s="182"/>
      <c r="P1491" s="182"/>
      <c r="Q1491" s="182"/>
      <c r="R1491" s="182"/>
      <c r="S1491" s="182"/>
      <c r="T1491" s="182"/>
      <c r="U1491" s="182"/>
      <c r="V1491" s="182"/>
      <c r="W1491" s="182"/>
      <c r="X1491" s="182"/>
      <c r="Y1491" s="182"/>
      <c r="Z1491" s="182"/>
      <c r="AA1491" s="182"/>
      <c r="AB1491" s="182"/>
      <c r="AC1491" s="182"/>
      <c r="AD1491" s="182"/>
      <c r="AE1491" s="182"/>
      <c r="AF1491" s="182"/>
      <c r="AG1491" s="182"/>
      <c r="AH1491" s="182"/>
      <c r="AI1491" s="182"/>
      <c r="AJ1491" s="182"/>
      <c r="AK1491" s="182"/>
      <c r="AL1491" s="182"/>
      <c r="AM1491" s="182"/>
      <c r="AN1491" s="182"/>
      <c r="AO1491" s="182"/>
      <c r="AP1491" s="182"/>
      <c r="AQ1491" s="182"/>
      <c r="AR1491" s="182"/>
      <c r="AS1491" s="182"/>
      <c r="AT1491" s="182"/>
      <c r="AU1491" s="183">
        <f t="shared" si="33"/>
        <v>0</v>
      </c>
    </row>
    <row r="1492" spans="1:47" ht="17">
      <c r="A1492" s="257"/>
      <c r="B1492" s="249" t="str">
        <f>'Operating Cost Categories'!A13</f>
        <v>D</v>
      </c>
      <c r="C1492" s="250">
        <f>'Operating Cost Summary'!B1441</f>
        <v>0</v>
      </c>
      <c r="D1492" s="250">
        <f>'Operating Cost Summary'!C1441</f>
        <v>0</v>
      </c>
      <c r="E1492" s="250">
        <f>'Operating Cost Summary'!D1441</f>
        <v>0</v>
      </c>
      <c r="F1492" s="184" t="s">
        <v>122</v>
      </c>
      <c r="G1492" s="185"/>
      <c r="H1492" s="185"/>
      <c r="I1492" s="185"/>
      <c r="J1492" s="185"/>
      <c r="K1492" s="185"/>
      <c r="L1492" s="185"/>
      <c r="M1492" s="185"/>
      <c r="N1492" s="185"/>
      <c r="O1492" s="185"/>
      <c r="P1492" s="185"/>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3">
        <f t="shared" si="33"/>
        <v>0</v>
      </c>
    </row>
    <row r="1493" spans="1:47" ht="17">
      <c r="A1493" s="257"/>
      <c r="B1493" s="249"/>
      <c r="C1493" s="251"/>
      <c r="D1493" s="251"/>
      <c r="E1493" s="251"/>
      <c r="F1493" s="181" t="s">
        <v>123</v>
      </c>
      <c r="G1493" s="182"/>
      <c r="H1493" s="182"/>
      <c r="I1493" s="182"/>
      <c r="J1493" s="182"/>
      <c r="K1493" s="182"/>
      <c r="L1493" s="182"/>
      <c r="M1493" s="182"/>
      <c r="N1493" s="182"/>
      <c r="O1493" s="182"/>
      <c r="P1493" s="182"/>
      <c r="Q1493" s="182"/>
      <c r="R1493" s="182"/>
      <c r="S1493" s="182"/>
      <c r="T1493" s="182"/>
      <c r="U1493" s="182"/>
      <c r="V1493" s="182"/>
      <c r="W1493" s="182"/>
      <c r="X1493" s="182"/>
      <c r="Y1493" s="182"/>
      <c r="Z1493" s="182"/>
      <c r="AA1493" s="182"/>
      <c r="AB1493" s="182"/>
      <c r="AC1493" s="182"/>
      <c r="AD1493" s="182"/>
      <c r="AE1493" s="182"/>
      <c r="AF1493" s="182"/>
      <c r="AG1493" s="182"/>
      <c r="AH1493" s="182"/>
      <c r="AI1493" s="182"/>
      <c r="AJ1493" s="182"/>
      <c r="AK1493" s="182"/>
      <c r="AL1493" s="182"/>
      <c r="AM1493" s="182"/>
      <c r="AN1493" s="182"/>
      <c r="AO1493" s="182"/>
      <c r="AP1493" s="182"/>
      <c r="AQ1493" s="182"/>
      <c r="AR1493" s="182"/>
      <c r="AS1493" s="182"/>
      <c r="AT1493" s="182"/>
      <c r="AU1493" s="183">
        <f t="shared" si="33"/>
        <v>0</v>
      </c>
    </row>
    <row r="1494" spans="1:47" ht="17">
      <c r="A1494" s="257"/>
      <c r="B1494" s="249"/>
      <c r="C1494" s="252"/>
      <c r="D1494" s="252"/>
      <c r="E1494" s="252"/>
      <c r="F1494" s="184" t="s">
        <v>124</v>
      </c>
      <c r="G1494" s="185"/>
      <c r="H1494" s="185"/>
      <c r="I1494" s="185"/>
      <c r="J1494" s="185"/>
      <c r="K1494" s="185"/>
      <c r="L1494" s="185"/>
      <c r="M1494" s="185"/>
      <c r="N1494" s="185"/>
      <c r="O1494" s="185"/>
      <c r="P1494" s="185"/>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3">
        <f t="shared" si="33"/>
        <v>0</v>
      </c>
    </row>
    <row r="1495" spans="1:47" ht="17">
      <c r="A1495" s="257"/>
      <c r="B1495" s="249" t="str">
        <f>'Operating Cost Categories'!A14</f>
        <v>E</v>
      </c>
      <c r="C1495" s="250">
        <f>'Operating Cost Summary'!B1442</f>
        <v>0</v>
      </c>
      <c r="D1495" s="250">
        <f>'Operating Cost Summary'!C1442</f>
        <v>0</v>
      </c>
      <c r="E1495" s="250">
        <f>'Operating Cost Summary'!D1442</f>
        <v>0</v>
      </c>
      <c r="F1495" s="181" t="s">
        <v>122</v>
      </c>
      <c r="G1495" s="182"/>
      <c r="H1495" s="182"/>
      <c r="I1495" s="182"/>
      <c r="J1495" s="182"/>
      <c r="K1495" s="182"/>
      <c r="L1495" s="182"/>
      <c r="M1495" s="182"/>
      <c r="N1495" s="182"/>
      <c r="O1495" s="182"/>
      <c r="P1495" s="182"/>
      <c r="Q1495" s="182"/>
      <c r="R1495" s="182"/>
      <c r="S1495" s="182"/>
      <c r="T1495" s="182"/>
      <c r="U1495" s="182"/>
      <c r="V1495" s="182"/>
      <c r="W1495" s="182"/>
      <c r="X1495" s="182"/>
      <c r="Y1495" s="182"/>
      <c r="Z1495" s="182"/>
      <c r="AA1495" s="182"/>
      <c r="AB1495" s="182"/>
      <c r="AC1495" s="182"/>
      <c r="AD1495" s="182"/>
      <c r="AE1495" s="182"/>
      <c r="AF1495" s="182"/>
      <c r="AG1495" s="182"/>
      <c r="AH1495" s="182"/>
      <c r="AI1495" s="182"/>
      <c r="AJ1495" s="182"/>
      <c r="AK1495" s="182"/>
      <c r="AL1495" s="182"/>
      <c r="AM1495" s="182"/>
      <c r="AN1495" s="182"/>
      <c r="AO1495" s="182"/>
      <c r="AP1495" s="182"/>
      <c r="AQ1495" s="182"/>
      <c r="AR1495" s="182"/>
      <c r="AS1495" s="182"/>
      <c r="AT1495" s="182"/>
      <c r="AU1495" s="183">
        <f t="shared" si="33"/>
        <v>0</v>
      </c>
    </row>
    <row r="1496" spans="1:47" ht="17">
      <c r="A1496" s="257"/>
      <c r="B1496" s="249"/>
      <c r="C1496" s="251"/>
      <c r="D1496" s="251"/>
      <c r="E1496" s="251"/>
      <c r="F1496" s="184" t="s">
        <v>123</v>
      </c>
      <c r="G1496" s="186"/>
      <c r="H1496" s="186"/>
      <c r="I1496" s="186"/>
      <c r="J1496" s="186"/>
      <c r="K1496" s="186"/>
      <c r="L1496" s="186"/>
      <c r="M1496" s="186"/>
      <c r="N1496" s="186"/>
      <c r="O1496" s="186"/>
      <c r="P1496" s="186"/>
      <c r="Q1496" s="186"/>
      <c r="R1496" s="186"/>
      <c r="S1496" s="186"/>
      <c r="T1496" s="186"/>
      <c r="U1496" s="186"/>
      <c r="V1496" s="186"/>
      <c r="W1496" s="186"/>
      <c r="X1496" s="186"/>
      <c r="Y1496" s="186"/>
      <c r="Z1496" s="186"/>
      <c r="AA1496" s="186"/>
      <c r="AB1496" s="186"/>
      <c r="AC1496" s="186"/>
      <c r="AD1496" s="186"/>
      <c r="AE1496" s="186"/>
      <c r="AF1496" s="186"/>
      <c r="AG1496" s="186"/>
      <c r="AH1496" s="186"/>
      <c r="AI1496" s="186"/>
      <c r="AJ1496" s="186"/>
      <c r="AK1496" s="186"/>
      <c r="AL1496" s="186"/>
      <c r="AM1496" s="186"/>
      <c r="AN1496" s="186"/>
      <c r="AO1496" s="186"/>
      <c r="AP1496" s="186"/>
      <c r="AQ1496" s="186"/>
      <c r="AR1496" s="186"/>
      <c r="AS1496" s="186"/>
      <c r="AT1496" s="186"/>
      <c r="AU1496" s="183">
        <f t="shared" si="33"/>
        <v>0</v>
      </c>
    </row>
    <row r="1497" spans="1:47" ht="17">
      <c r="A1497" s="257"/>
      <c r="B1497" s="249"/>
      <c r="C1497" s="252"/>
      <c r="D1497" s="252"/>
      <c r="E1497" s="252"/>
      <c r="F1497" s="181" t="s">
        <v>124</v>
      </c>
      <c r="G1497" s="187"/>
      <c r="H1497" s="187"/>
      <c r="I1497" s="187"/>
      <c r="J1497" s="187"/>
      <c r="K1497" s="187"/>
      <c r="L1497" s="187"/>
      <c r="M1497" s="187"/>
      <c r="N1497" s="187"/>
      <c r="O1497" s="187"/>
      <c r="P1497" s="187"/>
      <c r="Q1497" s="187"/>
      <c r="R1497" s="187"/>
      <c r="S1497" s="187"/>
      <c r="T1497" s="187"/>
      <c r="U1497" s="187"/>
      <c r="V1497" s="187"/>
      <c r="W1497" s="187"/>
      <c r="X1497" s="187"/>
      <c r="Y1497" s="187"/>
      <c r="Z1497" s="187"/>
      <c r="AA1497" s="187"/>
      <c r="AB1497" s="187"/>
      <c r="AC1497" s="187"/>
      <c r="AD1497" s="187"/>
      <c r="AE1497" s="187"/>
      <c r="AF1497" s="187"/>
      <c r="AG1497" s="187"/>
      <c r="AH1497" s="187"/>
      <c r="AI1497" s="187"/>
      <c r="AJ1497" s="187"/>
      <c r="AK1497" s="187"/>
      <c r="AL1497" s="187"/>
      <c r="AM1497" s="187"/>
      <c r="AN1497" s="187"/>
      <c r="AO1497" s="187"/>
      <c r="AP1497" s="187"/>
      <c r="AQ1497" s="187"/>
      <c r="AR1497" s="187"/>
      <c r="AS1497" s="187"/>
      <c r="AT1497" s="187"/>
      <c r="AU1497" s="183">
        <f t="shared" si="33"/>
        <v>0</v>
      </c>
    </row>
    <row r="1499" spans="1:47" ht="19">
      <c r="A1499" s="261" t="s">
        <v>132</v>
      </c>
      <c r="B1499" s="263" t="s">
        <v>120</v>
      </c>
      <c r="C1499" s="264" t="s">
        <v>27</v>
      </c>
      <c r="D1499" s="264" t="s">
        <v>28</v>
      </c>
      <c r="E1499" s="264" t="s">
        <v>29</v>
      </c>
      <c r="F1499" s="253" t="s">
        <v>26</v>
      </c>
      <c r="G1499" s="254" t="s">
        <v>2</v>
      </c>
      <c r="H1499" s="255"/>
      <c r="I1499" s="255"/>
      <c r="J1499" s="255"/>
      <c r="K1499" s="255"/>
      <c r="L1499" s="255"/>
      <c r="M1499" s="255"/>
      <c r="N1499" s="255"/>
      <c r="O1499" s="255"/>
      <c r="P1499" s="255"/>
      <c r="Q1499" s="255"/>
      <c r="R1499" s="255"/>
      <c r="S1499" s="255"/>
      <c r="T1499" s="255"/>
      <c r="U1499" s="255"/>
      <c r="V1499" s="255"/>
      <c r="W1499" s="255"/>
      <c r="X1499" s="255"/>
      <c r="Y1499" s="255"/>
      <c r="Z1499" s="255"/>
      <c r="AA1499" s="255"/>
      <c r="AB1499" s="255"/>
      <c r="AC1499" s="255"/>
      <c r="AD1499" s="255"/>
      <c r="AE1499" s="255"/>
      <c r="AF1499" s="255"/>
      <c r="AG1499" s="255"/>
      <c r="AH1499" s="255"/>
      <c r="AI1499" s="255"/>
      <c r="AJ1499" s="255"/>
      <c r="AK1499" s="255"/>
      <c r="AL1499" s="255"/>
      <c r="AM1499" s="255"/>
      <c r="AN1499" s="255"/>
      <c r="AO1499" s="255"/>
      <c r="AP1499" s="255"/>
      <c r="AQ1499" s="255"/>
      <c r="AR1499" s="255"/>
      <c r="AS1499" s="255"/>
      <c r="AT1499" s="255"/>
      <c r="AU1499" s="256" t="s">
        <v>0</v>
      </c>
    </row>
    <row r="1500" spans="1:47" ht="18">
      <c r="A1500" s="262"/>
      <c r="B1500" s="263"/>
      <c r="C1500" s="265"/>
      <c r="D1500" s="265"/>
      <c r="E1500" s="265"/>
      <c r="F1500" s="253"/>
      <c r="G1500" s="180" t="str">
        <f>'Initiative Basics'!C3</f>
        <v>A</v>
      </c>
      <c r="H1500" s="180" t="str">
        <f>'Initiative Basics'!C4</f>
        <v>B</v>
      </c>
      <c r="I1500" s="180" t="str">
        <f>'Initiative Basics'!C5</f>
        <v>C</v>
      </c>
      <c r="J1500" s="180" t="str">
        <f>'Initiative Basics'!C6</f>
        <v>D</v>
      </c>
      <c r="K1500" s="180" t="str">
        <f>'Initiative Basics'!C7</f>
        <v>E</v>
      </c>
      <c r="L1500" s="180" t="str">
        <f>'Initiative Basics'!C8</f>
        <v>F</v>
      </c>
      <c r="M1500" s="180" t="str">
        <f>'Initiative Basics'!C9</f>
        <v>G</v>
      </c>
      <c r="N1500" s="180" t="str">
        <f>'Initiative Basics'!C10</f>
        <v>H</v>
      </c>
      <c r="O1500" s="180" t="str">
        <f>'Initiative Basics'!C11</f>
        <v>I</v>
      </c>
      <c r="P1500" s="180" t="str">
        <f>'Initiative Basics'!C12</f>
        <v>J</v>
      </c>
      <c r="Q1500" s="180" t="str">
        <f>'Initiative Basics'!C13</f>
        <v>K</v>
      </c>
      <c r="R1500" s="180" t="str">
        <f>'Initiative Basics'!C14</f>
        <v>L</v>
      </c>
      <c r="S1500" s="180" t="str">
        <f>'Initiative Basics'!C15</f>
        <v>M</v>
      </c>
      <c r="T1500" s="180" t="str">
        <f>'Initiative Basics'!C16</f>
        <v>N</v>
      </c>
      <c r="U1500" s="180" t="str">
        <f>'Initiative Basics'!C17</f>
        <v>O</v>
      </c>
      <c r="V1500" s="180" t="str">
        <f>'Initiative Basics'!C18</f>
        <v>P</v>
      </c>
      <c r="W1500" s="180" t="str">
        <f>'Initiative Basics'!C19</f>
        <v>Q</v>
      </c>
      <c r="X1500" s="180" t="str">
        <f>'Initiative Basics'!C20</f>
        <v>R</v>
      </c>
      <c r="Y1500" s="180" t="str">
        <f>'Initiative Basics'!C21</f>
        <v>S</v>
      </c>
      <c r="Z1500" s="180" t="str">
        <f>'Initiative Basics'!C22</f>
        <v>T</v>
      </c>
      <c r="AA1500" s="180" t="str">
        <f>'Initiative Basics'!C23</f>
        <v>U</v>
      </c>
      <c r="AB1500" s="180" t="str">
        <f>'Initiative Basics'!C24</f>
        <v>V</v>
      </c>
      <c r="AC1500" s="180" t="str">
        <f>'Initiative Basics'!C25</f>
        <v>W</v>
      </c>
      <c r="AD1500" s="180" t="str">
        <f>'Initiative Basics'!C26</f>
        <v>X</v>
      </c>
      <c r="AE1500" s="180" t="str">
        <f>'Initiative Basics'!C27</f>
        <v>Y</v>
      </c>
      <c r="AF1500" s="180" t="str">
        <f>'Initiative Basics'!C28</f>
        <v>Z</v>
      </c>
      <c r="AG1500" s="180">
        <f>'Initiative Basics'!C29</f>
        <v>0</v>
      </c>
      <c r="AH1500" s="180">
        <f>'Initiative Basics'!C30</f>
        <v>0</v>
      </c>
      <c r="AI1500" s="180">
        <f>'Initiative Basics'!C31</f>
        <v>0</v>
      </c>
      <c r="AJ1500" s="180">
        <f>'Initiative Basics'!C32</f>
        <v>0</v>
      </c>
      <c r="AK1500" s="180">
        <f>'Initiative Basics'!C33</f>
        <v>0</v>
      </c>
      <c r="AL1500" s="180">
        <f>'Initiative Basics'!C34</f>
        <v>0</v>
      </c>
      <c r="AM1500" s="180">
        <f>'Initiative Basics'!C35</f>
        <v>0</v>
      </c>
      <c r="AN1500" s="180">
        <f>'Initiative Basics'!C36</f>
        <v>0</v>
      </c>
      <c r="AO1500" s="180">
        <f>'Initiative Basics'!C37</f>
        <v>0</v>
      </c>
      <c r="AP1500" s="180">
        <f>'Initiative Basics'!C38</f>
        <v>0</v>
      </c>
      <c r="AQ1500" s="180">
        <f>'Initiative Basics'!C39</f>
        <v>0</v>
      </c>
      <c r="AR1500" s="180">
        <f>'Initiative Basics'!C40</f>
        <v>0</v>
      </c>
      <c r="AS1500" s="180">
        <f>'Initiative Basics'!C41</f>
        <v>0</v>
      </c>
      <c r="AT1500" s="180">
        <f>'Initiative Basics'!C42</f>
        <v>0</v>
      </c>
      <c r="AU1500" s="256"/>
    </row>
    <row r="1501" spans="1:47" ht="17">
      <c r="A1501" s="257">
        <f>'Initiative Basics'!A38</f>
        <v>0</v>
      </c>
      <c r="B1501" s="258" t="str">
        <f>'Operating Cost Categories'!A2</f>
        <v>Staff</v>
      </c>
      <c r="C1501" s="250">
        <f>'Operating Cost Summary'!B1472</f>
        <v>0</v>
      </c>
      <c r="D1501" s="250">
        <f>'Operating Cost Summary'!C1472</f>
        <v>0</v>
      </c>
      <c r="E1501" s="250">
        <f>'Operating Cost Summary'!D1472</f>
        <v>0</v>
      </c>
      <c r="F1501" s="181" t="s">
        <v>122</v>
      </c>
      <c r="G1501" s="182"/>
      <c r="H1501" s="182"/>
      <c r="I1501" s="182"/>
      <c r="J1501" s="182"/>
      <c r="K1501" s="182"/>
      <c r="L1501" s="182"/>
      <c r="M1501" s="182"/>
      <c r="N1501" s="182"/>
      <c r="O1501" s="182"/>
      <c r="P1501" s="182"/>
      <c r="Q1501" s="182"/>
      <c r="R1501" s="182"/>
      <c r="S1501" s="182"/>
      <c r="T1501" s="182"/>
      <c r="U1501" s="182"/>
      <c r="V1501" s="182"/>
      <c r="W1501" s="182"/>
      <c r="X1501" s="182"/>
      <c r="Y1501" s="182"/>
      <c r="Z1501" s="182"/>
      <c r="AA1501" s="182"/>
      <c r="AB1501" s="182"/>
      <c r="AC1501" s="182"/>
      <c r="AD1501" s="182"/>
      <c r="AE1501" s="182"/>
      <c r="AF1501" s="182"/>
      <c r="AG1501" s="182"/>
      <c r="AH1501" s="182"/>
      <c r="AI1501" s="182"/>
      <c r="AJ1501" s="182"/>
      <c r="AK1501" s="182"/>
      <c r="AL1501" s="182"/>
      <c r="AM1501" s="182"/>
      <c r="AN1501" s="182"/>
      <c r="AO1501" s="182"/>
      <c r="AP1501" s="182"/>
      <c r="AQ1501" s="182"/>
      <c r="AR1501" s="182"/>
      <c r="AS1501" s="182"/>
      <c r="AT1501" s="182"/>
      <c r="AU1501" s="183">
        <f>SUM(G1501:AT1501)</f>
        <v>0</v>
      </c>
    </row>
    <row r="1502" spans="1:47" ht="17">
      <c r="A1502" s="257"/>
      <c r="B1502" s="259"/>
      <c r="C1502" s="251"/>
      <c r="D1502" s="251"/>
      <c r="E1502" s="251"/>
      <c r="F1502" s="184" t="s">
        <v>123</v>
      </c>
      <c r="G1502" s="185"/>
      <c r="H1502" s="185"/>
      <c r="I1502" s="185"/>
      <c r="J1502" s="185"/>
      <c r="K1502" s="185"/>
      <c r="L1502" s="185"/>
      <c r="M1502" s="185"/>
      <c r="N1502" s="185"/>
      <c r="O1502" s="185"/>
      <c r="P1502" s="185"/>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3">
        <f t="shared" ref="AU1502:AU1539" si="34">SUM(G1502:AT1502)</f>
        <v>0</v>
      </c>
    </row>
    <row r="1503" spans="1:47" ht="17">
      <c r="A1503" s="257"/>
      <c r="B1503" s="260"/>
      <c r="C1503" s="252"/>
      <c r="D1503" s="252"/>
      <c r="E1503" s="252"/>
      <c r="F1503" s="181" t="s">
        <v>124</v>
      </c>
      <c r="G1503" s="182"/>
      <c r="H1503" s="182"/>
      <c r="I1503" s="182"/>
      <c r="J1503" s="182"/>
      <c r="K1503" s="182"/>
      <c r="L1503" s="182"/>
      <c r="M1503" s="182"/>
      <c r="N1503" s="182"/>
      <c r="O1503" s="182"/>
      <c r="P1503" s="182"/>
      <c r="Q1503" s="182"/>
      <c r="R1503" s="182"/>
      <c r="S1503" s="182"/>
      <c r="T1503" s="182"/>
      <c r="U1503" s="182"/>
      <c r="V1503" s="182"/>
      <c r="W1503" s="182"/>
      <c r="X1503" s="182"/>
      <c r="Y1503" s="182"/>
      <c r="Z1503" s="182"/>
      <c r="AA1503" s="182"/>
      <c r="AB1503" s="182"/>
      <c r="AC1503" s="182"/>
      <c r="AD1503" s="182"/>
      <c r="AE1503" s="182"/>
      <c r="AF1503" s="182"/>
      <c r="AG1503" s="182"/>
      <c r="AH1503" s="182"/>
      <c r="AI1503" s="182"/>
      <c r="AJ1503" s="182"/>
      <c r="AK1503" s="182"/>
      <c r="AL1503" s="182"/>
      <c r="AM1503" s="182"/>
      <c r="AN1503" s="182"/>
      <c r="AO1503" s="182"/>
      <c r="AP1503" s="182"/>
      <c r="AQ1503" s="182"/>
      <c r="AR1503" s="182"/>
      <c r="AS1503" s="182"/>
      <c r="AT1503" s="182"/>
      <c r="AU1503" s="183">
        <f t="shared" si="34"/>
        <v>0</v>
      </c>
    </row>
    <row r="1504" spans="1:47" ht="17">
      <c r="A1504" s="257"/>
      <c r="B1504" s="258" t="str">
        <f>'Operating Cost Categories'!A3</f>
        <v>Insurance</v>
      </c>
      <c r="C1504" s="250">
        <f>'Operating Cost Summary'!B1473</f>
        <v>0</v>
      </c>
      <c r="D1504" s="250">
        <f>'Operating Cost Summary'!C1473</f>
        <v>0</v>
      </c>
      <c r="E1504" s="250">
        <f>'Operating Cost Summary'!D1473</f>
        <v>0</v>
      </c>
      <c r="F1504" s="184" t="s">
        <v>122</v>
      </c>
      <c r="G1504" s="185"/>
      <c r="H1504" s="185"/>
      <c r="I1504" s="185"/>
      <c r="J1504" s="185"/>
      <c r="K1504" s="185"/>
      <c r="L1504" s="185"/>
      <c r="M1504" s="185"/>
      <c r="N1504" s="185"/>
      <c r="O1504" s="185"/>
      <c r="P1504" s="185"/>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3">
        <f t="shared" si="34"/>
        <v>0</v>
      </c>
    </row>
    <row r="1505" spans="1:47" ht="17">
      <c r="A1505" s="257"/>
      <c r="B1505" s="259"/>
      <c r="C1505" s="251"/>
      <c r="D1505" s="251"/>
      <c r="E1505" s="251"/>
      <c r="F1505" s="181" t="s">
        <v>123</v>
      </c>
      <c r="G1505" s="182"/>
      <c r="H1505" s="182"/>
      <c r="I1505" s="182"/>
      <c r="J1505" s="182"/>
      <c r="K1505" s="182"/>
      <c r="L1505" s="182"/>
      <c r="M1505" s="182"/>
      <c r="N1505" s="182"/>
      <c r="O1505" s="182"/>
      <c r="P1505" s="182"/>
      <c r="Q1505" s="182"/>
      <c r="R1505" s="182"/>
      <c r="S1505" s="182"/>
      <c r="T1505" s="182"/>
      <c r="U1505" s="182"/>
      <c r="V1505" s="182"/>
      <c r="W1505" s="182"/>
      <c r="X1505" s="182"/>
      <c r="Y1505" s="182"/>
      <c r="Z1505" s="182"/>
      <c r="AA1505" s="182"/>
      <c r="AB1505" s="182"/>
      <c r="AC1505" s="182"/>
      <c r="AD1505" s="182"/>
      <c r="AE1505" s="182"/>
      <c r="AF1505" s="182"/>
      <c r="AG1505" s="182"/>
      <c r="AH1505" s="182"/>
      <c r="AI1505" s="182"/>
      <c r="AJ1505" s="182"/>
      <c r="AK1505" s="182"/>
      <c r="AL1505" s="182"/>
      <c r="AM1505" s="182"/>
      <c r="AN1505" s="182"/>
      <c r="AO1505" s="182"/>
      <c r="AP1505" s="182"/>
      <c r="AQ1505" s="182"/>
      <c r="AR1505" s="182"/>
      <c r="AS1505" s="182"/>
      <c r="AT1505" s="182"/>
      <c r="AU1505" s="183">
        <f t="shared" si="34"/>
        <v>0</v>
      </c>
    </row>
    <row r="1506" spans="1:47" ht="17">
      <c r="A1506" s="257"/>
      <c r="B1506" s="260"/>
      <c r="C1506" s="252"/>
      <c r="D1506" s="252"/>
      <c r="E1506" s="252"/>
      <c r="F1506" s="184" t="s">
        <v>124</v>
      </c>
      <c r="G1506" s="185"/>
      <c r="H1506" s="185"/>
      <c r="I1506" s="185"/>
      <c r="J1506" s="185"/>
      <c r="K1506" s="185"/>
      <c r="L1506" s="185"/>
      <c r="M1506" s="185"/>
      <c r="N1506" s="185"/>
      <c r="O1506" s="185"/>
      <c r="P1506" s="185"/>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3">
        <f t="shared" si="34"/>
        <v>0</v>
      </c>
    </row>
    <row r="1507" spans="1:47" ht="17">
      <c r="A1507" s="257"/>
      <c r="B1507" s="249" t="str">
        <f>'Operating Cost Categories'!A4</f>
        <v>Rent</v>
      </c>
      <c r="C1507" s="250">
        <f>'Operating Cost Summary'!B1474</f>
        <v>0</v>
      </c>
      <c r="D1507" s="250">
        <f>'Operating Cost Summary'!C1474</f>
        <v>0</v>
      </c>
      <c r="E1507" s="250">
        <f>'Operating Cost Summary'!D1474</f>
        <v>0</v>
      </c>
      <c r="F1507" s="181" t="s">
        <v>122</v>
      </c>
      <c r="G1507" s="182"/>
      <c r="H1507" s="182"/>
      <c r="I1507" s="182"/>
      <c r="J1507" s="182"/>
      <c r="K1507" s="182"/>
      <c r="L1507" s="182"/>
      <c r="M1507" s="182"/>
      <c r="N1507" s="182"/>
      <c r="O1507" s="182"/>
      <c r="P1507" s="182"/>
      <c r="Q1507" s="182"/>
      <c r="R1507" s="182"/>
      <c r="S1507" s="182"/>
      <c r="T1507" s="182"/>
      <c r="U1507" s="182"/>
      <c r="V1507" s="182"/>
      <c r="W1507" s="182"/>
      <c r="X1507" s="182"/>
      <c r="Y1507" s="182"/>
      <c r="Z1507" s="182"/>
      <c r="AA1507" s="182"/>
      <c r="AB1507" s="182"/>
      <c r="AC1507" s="182"/>
      <c r="AD1507" s="182"/>
      <c r="AE1507" s="182"/>
      <c r="AF1507" s="182"/>
      <c r="AG1507" s="182"/>
      <c r="AH1507" s="182"/>
      <c r="AI1507" s="182"/>
      <c r="AJ1507" s="182"/>
      <c r="AK1507" s="182"/>
      <c r="AL1507" s="182"/>
      <c r="AM1507" s="182"/>
      <c r="AN1507" s="182"/>
      <c r="AO1507" s="182"/>
      <c r="AP1507" s="182"/>
      <c r="AQ1507" s="182"/>
      <c r="AR1507" s="182"/>
      <c r="AS1507" s="182"/>
      <c r="AT1507" s="182"/>
      <c r="AU1507" s="183">
        <f t="shared" si="34"/>
        <v>0</v>
      </c>
    </row>
    <row r="1508" spans="1:47" ht="17">
      <c r="A1508" s="257"/>
      <c r="B1508" s="249"/>
      <c r="C1508" s="251"/>
      <c r="D1508" s="251"/>
      <c r="E1508" s="251"/>
      <c r="F1508" s="184" t="s">
        <v>123</v>
      </c>
      <c r="G1508" s="185"/>
      <c r="H1508" s="185"/>
      <c r="I1508" s="185"/>
      <c r="J1508" s="185"/>
      <c r="K1508" s="185"/>
      <c r="L1508" s="185"/>
      <c r="M1508" s="185"/>
      <c r="N1508" s="185"/>
      <c r="O1508" s="185"/>
      <c r="P1508" s="185"/>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3">
        <f t="shared" si="34"/>
        <v>0</v>
      </c>
    </row>
    <row r="1509" spans="1:47" ht="17">
      <c r="A1509" s="257"/>
      <c r="B1509" s="249"/>
      <c r="C1509" s="252"/>
      <c r="D1509" s="252"/>
      <c r="E1509" s="252"/>
      <c r="F1509" s="181" t="s">
        <v>124</v>
      </c>
      <c r="G1509" s="182"/>
      <c r="H1509" s="182"/>
      <c r="I1509" s="182"/>
      <c r="J1509" s="182"/>
      <c r="K1509" s="182"/>
      <c r="L1509" s="182"/>
      <c r="M1509" s="182"/>
      <c r="N1509" s="182"/>
      <c r="O1509" s="182"/>
      <c r="P1509" s="182"/>
      <c r="Q1509" s="182"/>
      <c r="R1509" s="182"/>
      <c r="S1509" s="182"/>
      <c r="T1509" s="182"/>
      <c r="U1509" s="182"/>
      <c r="V1509" s="182"/>
      <c r="W1509" s="182"/>
      <c r="X1509" s="182"/>
      <c r="Y1509" s="182"/>
      <c r="Z1509" s="182"/>
      <c r="AA1509" s="182"/>
      <c r="AB1509" s="182"/>
      <c r="AC1509" s="182"/>
      <c r="AD1509" s="182"/>
      <c r="AE1509" s="182"/>
      <c r="AF1509" s="182"/>
      <c r="AG1509" s="182"/>
      <c r="AH1509" s="182"/>
      <c r="AI1509" s="182"/>
      <c r="AJ1509" s="182"/>
      <c r="AK1509" s="182"/>
      <c r="AL1509" s="182"/>
      <c r="AM1509" s="182"/>
      <c r="AN1509" s="182"/>
      <c r="AO1509" s="182"/>
      <c r="AP1509" s="182"/>
      <c r="AQ1509" s="182"/>
      <c r="AR1509" s="182"/>
      <c r="AS1509" s="182"/>
      <c r="AT1509" s="182"/>
      <c r="AU1509" s="183">
        <f t="shared" si="34"/>
        <v>0</v>
      </c>
    </row>
    <row r="1510" spans="1:47" ht="17">
      <c r="A1510" s="257"/>
      <c r="B1510" s="249" t="str">
        <f>'Operating Cost Categories'!A5</f>
        <v>Utilities</v>
      </c>
      <c r="C1510" s="250">
        <f>'Operating Cost Summary'!B1475</f>
        <v>0</v>
      </c>
      <c r="D1510" s="250">
        <f>'Operating Cost Summary'!C1475</f>
        <v>0</v>
      </c>
      <c r="E1510" s="250">
        <f>'Operating Cost Summary'!D1475</f>
        <v>0</v>
      </c>
      <c r="F1510" s="184" t="s">
        <v>122</v>
      </c>
      <c r="G1510" s="185"/>
      <c r="H1510" s="185"/>
      <c r="I1510" s="185"/>
      <c r="J1510" s="185"/>
      <c r="K1510" s="185"/>
      <c r="L1510" s="185"/>
      <c r="M1510" s="185"/>
      <c r="N1510" s="185"/>
      <c r="O1510" s="185"/>
      <c r="P1510" s="185"/>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3">
        <f t="shared" si="34"/>
        <v>0</v>
      </c>
    </row>
    <row r="1511" spans="1:47" ht="17">
      <c r="A1511" s="257"/>
      <c r="B1511" s="249"/>
      <c r="C1511" s="251"/>
      <c r="D1511" s="251"/>
      <c r="E1511" s="251"/>
      <c r="F1511" s="181" t="s">
        <v>123</v>
      </c>
      <c r="G1511" s="182"/>
      <c r="H1511" s="182"/>
      <c r="I1511" s="182"/>
      <c r="J1511" s="182"/>
      <c r="K1511" s="182"/>
      <c r="L1511" s="182"/>
      <c r="M1511" s="182"/>
      <c r="N1511" s="182"/>
      <c r="O1511" s="182"/>
      <c r="P1511" s="182"/>
      <c r="Q1511" s="182"/>
      <c r="R1511" s="182"/>
      <c r="S1511" s="182"/>
      <c r="T1511" s="182"/>
      <c r="U1511" s="182"/>
      <c r="V1511" s="182"/>
      <c r="W1511" s="182"/>
      <c r="X1511" s="182"/>
      <c r="Y1511" s="182"/>
      <c r="Z1511" s="182"/>
      <c r="AA1511" s="182"/>
      <c r="AB1511" s="182"/>
      <c r="AC1511" s="182"/>
      <c r="AD1511" s="182"/>
      <c r="AE1511" s="182"/>
      <c r="AF1511" s="182"/>
      <c r="AG1511" s="182"/>
      <c r="AH1511" s="182"/>
      <c r="AI1511" s="182"/>
      <c r="AJ1511" s="182"/>
      <c r="AK1511" s="182"/>
      <c r="AL1511" s="182"/>
      <c r="AM1511" s="182"/>
      <c r="AN1511" s="182"/>
      <c r="AO1511" s="182"/>
      <c r="AP1511" s="182"/>
      <c r="AQ1511" s="182"/>
      <c r="AR1511" s="182"/>
      <c r="AS1511" s="182"/>
      <c r="AT1511" s="182"/>
      <c r="AU1511" s="183">
        <f t="shared" si="34"/>
        <v>0</v>
      </c>
    </row>
    <row r="1512" spans="1:47" ht="17">
      <c r="A1512" s="257"/>
      <c r="B1512" s="249"/>
      <c r="C1512" s="252"/>
      <c r="D1512" s="252"/>
      <c r="E1512" s="252"/>
      <c r="F1512" s="184" t="s">
        <v>124</v>
      </c>
      <c r="G1512" s="185"/>
      <c r="H1512" s="185"/>
      <c r="I1512" s="185"/>
      <c r="J1512" s="185"/>
      <c r="K1512" s="185"/>
      <c r="L1512" s="185"/>
      <c r="M1512" s="185"/>
      <c r="N1512" s="185"/>
      <c r="O1512" s="185"/>
      <c r="P1512" s="185"/>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3">
        <f t="shared" si="34"/>
        <v>0</v>
      </c>
    </row>
    <row r="1513" spans="1:47" ht="17">
      <c r="A1513" s="257"/>
      <c r="B1513" s="249" t="str">
        <f>'Operating Cost Categories'!A6</f>
        <v>Internet/Phones</v>
      </c>
      <c r="C1513" s="250">
        <f>'Operating Cost Summary'!B1476</f>
        <v>0</v>
      </c>
      <c r="D1513" s="250">
        <f>'Operating Cost Summary'!C1476</f>
        <v>0</v>
      </c>
      <c r="E1513" s="250">
        <f>'Operating Cost Summary'!D1476</f>
        <v>0</v>
      </c>
      <c r="F1513" s="181" t="s">
        <v>122</v>
      </c>
      <c r="G1513" s="182"/>
      <c r="H1513" s="182"/>
      <c r="I1513" s="182"/>
      <c r="J1513" s="182"/>
      <c r="K1513" s="182"/>
      <c r="L1513" s="182"/>
      <c r="M1513" s="182"/>
      <c r="N1513" s="182"/>
      <c r="O1513" s="182"/>
      <c r="P1513" s="182"/>
      <c r="Q1513" s="182"/>
      <c r="R1513" s="182"/>
      <c r="S1513" s="182"/>
      <c r="T1513" s="182"/>
      <c r="U1513" s="182"/>
      <c r="V1513" s="182"/>
      <c r="W1513" s="182"/>
      <c r="X1513" s="182"/>
      <c r="Y1513" s="182"/>
      <c r="Z1513" s="182"/>
      <c r="AA1513" s="182"/>
      <c r="AB1513" s="182"/>
      <c r="AC1513" s="182"/>
      <c r="AD1513" s="182"/>
      <c r="AE1513" s="182"/>
      <c r="AF1513" s="182"/>
      <c r="AG1513" s="182"/>
      <c r="AH1513" s="182"/>
      <c r="AI1513" s="182"/>
      <c r="AJ1513" s="182"/>
      <c r="AK1513" s="182"/>
      <c r="AL1513" s="182"/>
      <c r="AM1513" s="182"/>
      <c r="AN1513" s="182"/>
      <c r="AO1513" s="182"/>
      <c r="AP1513" s="182"/>
      <c r="AQ1513" s="182"/>
      <c r="AR1513" s="182"/>
      <c r="AS1513" s="182"/>
      <c r="AT1513" s="182"/>
      <c r="AU1513" s="183">
        <f t="shared" si="34"/>
        <v>0</v>
      </c>
    </row>
    <row r="1514" spans="1:47" ht="17">
      <c r="A1514" s="257"/>
      <c r="B1514" s="249"/>
      <c r="C1514" s="251"/>
      <c r="D1514" s="251"/>
      <c r="E1514" s="251"/>
      <c r="F1514" s="184" t="s">
        <v>123</v>
      </c>
      <c r="G1514" s="185"/>
      <c r="H1514" s="185"/>
      <c r="I1514" s="185"/>
      <c r="J1514" s="185"/>
      <c r="K1514" s="185"/>
      <c r="L1514" s="185"/>
      <c r="M1514" s="185"/>
      <c r="N1514" s="185"/>
      <c r="O1514" s="185"/>
      <c r="P1514" s="185"/>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3">
        <f t="shared" si="34"/>
        <v>0</v>
      </c>
    </row>
    <row r="1515" spans="1:47" ht="17">
      <c r="A1515" s="257"/>
      <c r="B1515" s="249"/>
      <c r="C1515" s="252"/>
      <c r="D1515" s="252"/>
      <c r="E1515" s="252"/>
      <c r="F1515" s="181" t="s">
        <v>124</v>
      </c>
      <c r="G1515" s="182"/>
      <c r="H1515" s="182"/>
      <c r="I1515" s="182"/>
      <c r="J1515" s="182"/>
      <c r="K1515" s="182"/>
      <c r="L1515" s="182"/>
      <c r="M1515" s="182"/>
      <c r="N1515" s="182"/>
      <c r="O1515" s="182"/>
      <c r="P1515" s="182"/>
      <c r="Q1515" s="182"/>
      <c r="R1515" s="182"/>
      <c r="S1515" s="182"/>
      <c r="T1515" s="182"/>
      <c r="U1515" s="182"/>
      <c r="V1515" s="182"/>
      <c r="W1515" s="182"/>
      <c r="X1515" s="182"/>
      <c r="Y1515" s="182"/>
      <c r="Z1515" s="182"/>
      <c r="AA1515" s="182"/>
      <c r="AB1515" s="182"/>
      <c r="AC1515" s="182"/>
      <c r="AD1515" s="182"/>
      <c r="AE1515" s="182"/>
      <c r="AF1515" s="182"/>
      <c r="AG1515" s="182"/>
      <c r="AH1515" s="182"/>
      <c r="AI1515" s="182"/>
      <c r="AJ1515" s="182"/>
      <c r="AK1515" s="182"/>
      <c r="AL1515" s="182"/>
      <c r="AM1515" s="182"/>
      <c r="AN1515" s="182"/>
      <c r="AO1515" s="182"/>
      <c r="AP1515" s="182"/>
      <c r="AQ1515" s="182"/>
      <c r="AR1515" s="182"/>
      <c r="AS1515" s="182"/>
      <c r="AT1515" s="182"/>
      <c r="AU1515" s="183">
        <f t="shared" si="34"/>
        <v>0</v>
      </c>
    </row>
    <row r="1516" spans="1:47" ht="17">
      <c r="A1516" s="257"/>
      <c r="B1516" s="249" t="str">
        <f>'Operating Cost Categories'!A7</f>
        <v>Office Supplies</v>
      </c>
      <c r="C1516" s="250">
        <f>'Operating Cost Summary'!B1477</f>
        <v>0</v>
      </c>
      <c r="D1516" s="250">
        <f>'Operating Cost Summary'!C1477</f>
        <v>0</v>
      </c>
      <c r="E1516" s="250">
        <f>'Operating Cost Summary'!D1477</f>
        <v>0</v>
      </c>
      <c r="F1516" s="184" t="s">
        <v>122</v>
      </c>
      <c r="G1516" s="185"/>
      <c r="H1516" s="185"/>
      <c r="I1516" s="185"/>
      <c r="J1516" s="185"/>
      <c r="K1516" s="185"/>
      <c r="L1516" s="185"/>
      <c r="M1516" s="185"/>
      <c r="N1516" s="185"/>
      <c r="O1516" s="185"/>
      <c r="P1516" s="185"/>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3">
        <f t="shared" si="34"/>
        <v>0</v>
      </c>
    </row>
    <row r="1517" spans="1:47" ht="17">
      <c r="A1517" s="257"/>
      <c r="B1517" s="249"/>
      <c r="C1517" s="251"/>
      <c r="D1517" s="251"/>
      <c r="E1517" s="251"/>
      <c r="F1517" s="181" t="s">
        <v>123</v>
      </c>
      <c r="G1517" s="182"/>
      <c r="H1517" s="182"/>
      <c r="I1517" s="182"/>
      <c r="J1517" s="182"/>
      <c r="K1517" s="182"/>
      <c r="L1517" s="182"/>
      <c r="M1517" s="182"/>
      <c r="N1517" s="182"/>
      <c r="O1517" s="182"/>
      <c r="P1517" s="182"/>
      <c r="Q1517" s="182"/>
      <c r="R1517" s="182"/>
      <c r="S1517" s="182"/>
      <c r="T1517" s="182"/>
      <c r="U1517" s="182"/>
      <c r="V1517" s="182"/>
      <c r="W1517" s="182"/>
      <c r="X1517" s="182"/>
      <c r="Y1517" s="182"/>
      <c r="Z1517" s="182"/>
      <c r="AA1517" s="182"/>
      <c r="AB1517" s="182"/>
      <c r="AC1517" s="182"/>
      <c r="AD1517" s="182"/>
      <c r="AE1517" s="182"/>
      <c r="AF1517" s="182"/>
      <c r="AG1517" s="182"/>
      <c r="AH1517" s="182"/>
      <c r="AI1517" s="182"/>
      <c r="AJ1517" s="182"/>
      <c r="AK1517" s="182"/>
      <c r="AL1517" s="182"/>
      <c r="AM1517" s="182"/>
      <c r="AN1517" s="182"/>
      <c r="AO1517" s="182"/>
      <c r="AP1517" s="182"/>
      <c r="AQ1517" s="182"/>
      <c r="AR1517" s="182"/>
      <c r="AS1517" s="182"/>
      <c r="AT1517" s="182"/>
      <c r="AU1517" s="183">
        <f t="shared" si="34"/>
        <v>0</v>
      </c>
    </row>
    <row r="1518" spans="1:47" ht="17">
      <c r="A1518" s="257"/>
      <c r="B1518" s="249"/>
      <c r="C1518" s="252"/>
      <c r="D1518" s="252"/>
      <c r="E1518" s="252"/>
      <c r="F1518" s="184" t="s">
        <v>124</v>
      </c>
      <c r="G1518" s="185"/>
      <c r="H1518" s="185"/>
      <c r="I1518" s="185"/>
      <c r="J1518" s="185"/>
      <c r="K1518" s="185"/>
      <c r="L1518" s="185"/>
      <c r="M1518" s="185"/>
      <c r="N1518" s="185"/>
      <c r="O1518" s="185"/>
      <c r="P1518" s="185"/>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3">
        <f t="shared" si="34"/>
        <v>0</v>
      </c>
    </row>
    <row r="1519" spans="1:47" ht="17">
      <c r="A1519" s="257"/>
      <c r="B1519" s="249" t="str">
        <f>'Operating Cost Categories'!A8</f>
        <v>Transportation</v>
      </c>
      <c r="C1519" s="250">
        <f>'Operating Cost Summary'!B1478</f>
        <v>0</v>
      </c>
      <c r="D1519" s="250">
        <f>'Operating Cost Summary'!C1478</f>
        <v>0</v>
      </c>
      <c r="E1519" s="250">
        <f>'Operating Cost Summary'!D1478</f>
        <v>0</v>
      </c>
      <c r="F1519" s="181" t="s">
        <v>122</v>
      </c>
      <c r="G1519" s="182"/>
      <c r="H1519" s="182"/>
      <c r="I1519" s="182"/>
      <c r="J1519" s="182"/>
      <c r="K1519" s="182"/>
      <c r="L1519" s="182"/>
      <c r="M1519" s="182"/>
      <c r="N1519" s="182"/>
      <c r="O1519" s="182"/>
      <c r="P1519" s="182"/>
      <c r="Q1519" s="182"/>
      <c r="R1519" s="182"/>
      <c r="S1519" s="182"/>
      <c r="T1519" s="182"/>
      <c r="U1519" s="182"/>
      <c r="V1519" s="182"/>
      <c r="W1519" s="182"/>
      <c r="X1519" s="182"/>
      <c r="Y1519" s="182"/>
      <c r="Z1519" s="182"/>
      <c r="AA1519" s="182"/>
      <c r="AB1519" s="182"/>
      <c r="AC1519" s="182"/>
      <c r="AD1519" s="182"/>
      <c r="AE1519" s="182"/>
      <c r="AF1519" s="182"/>
      <c r="AG1519" s="182"/>
      <c r="AH1519" s="182"/>
      <c r="AI1519" s="182"/>
      <c r="AJ1519" s="182"/>
      <c r="AK1519" s="182"/>
      <c r="AL1519" s="182"/>
      <c r="AM1519" s="182"/>
      <c r="AN1519" s="182"/>
      <c r="AO1519" s="182"/>
      <c r="AP1519" s="182"/>
      <c r="AQ1519" s="182"/>
      <c r="AR1519" s="182"/>
      <c r="AS1519" s="182"/>
      <c r="AT1519" s="182"/>
      <c r="AU1519" s="183">
        <f t="shared" si="34"/>
        <v>0</v>
      </c>
    </row>
    <row r="1520" spans="1:47" ht="17">
      <c r="A1520" s="257"/>
      <c r="B1520" s="249"/>
      <c r="C1520" s="251"/>
      <c r="D1520" s="251"/>
      <c r="E1520" s="251"/>
      <c r="F1520" s="184" t="s">
        <v>123</v>
      </c>
      <c r="G1520" s="185"/>
      <c r="H1520" s="185"/>
      <c r="I1520" s="185"/>
      <c r="J1520" s="185"/>
      <c r="K1520" s="185"/>
      <c r="L1520" s="185"/>
      <c r="M1520" s="185"/>
      <c r="N1520" s="185"/>
      <c r="O1520" s="185"/>
      <c r="P1520" s="185"/>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3">
        <f t="shared" si="34"/>
        <v>0</v>
      </c>
    </row>
    <row r="1521" spans="1:47" ht="17">
      <c r="A1521" s="257"/>
      <c r="B1521" s="249"/>
      <c r="C1521" s="252"/>
      <c r="D1521" s="252"/>
      <c r="E1521" s="252"/>
      <c r="F1521" s="181" t="s">
        <v>124</v>
      </c>
      <c r="G1521" s="182"/>
      <c r="H1521" s="182"/>
      <c r="I1521" s="182"/>
      <c r="J1521" s="182"/>
      <c r="K1521" s="182"/>
      <c r="L1521" s="182"/>
      <c r="M1521" s="182"/>
      <c r="N1521" s="182"/>
      <c r="O1521" s="182"/>
      <c r="P1521" s="182"/>
      <c r="Q1521" s="182"/>
      <c r="R1521" s="182"/>
      <c r="S1521" s="182"/>
      <c r="T1521" s="182"/>
      <c r="U1521" s="182"/>
      <c r="V1521" s="182"/>
      <c r="W1521" s="182"/>
      <c r="X1521" s="182"/>
      <c r="Y1521" s="182"/>
      <c r="Z1521" s="182"/>
      <c r="AA1521" s="182"/>
      <c r="AB1521" s="182"/>
      <c r="AC1521" s="182"/>
      <c r="AD1521" s="182"/>
      <c r="AE1521" s="182"/>
      <c r="AF1521" s="182"/>
      <c r="AG1521" s="182"/>
      <c r="AH1521" s="182"/>
      <c r="AI1521" s="182"/>
      <c r="AJ1521" s="182"/>
      <c r="AK1521" s="182"/>
      <c r="AL1521" s="182"/>
      <c r="AM1521" s="182"/>
      <c r="AN1521" s="182"/>
      <c r="AO1521" s="182"/>
      <c r="AP1521" s="182"/>
      <c r="AQ1521" s="182"/>
      <c r="AR1521" s="182"/>
      <c r="AS1521" s="182"/>
      <c r="AT1521" s="182"/>
      <c r="AU1521" s="183">
        <f t="shared" si="34"/>
        <v>0</v>
      </c>
    </row>
    <row r="1522" spans="1:47" ht="17">
      <c r="A1522" s="257"/>
      <c r="B1522" s="249" t="str">
        <f>'Operating Cost Categories'!A9</f>
        <v>Consultants/Contracts</v>
      </c>
      <c r="C1522" s="250">
        <f>'Operating Cost Summary'!B1479</f>
        <v>0</v>
      </c>
      <c r="D1522" s="250">
        <f>'Operating Cost Summary'!C1479</f>
        <v>0</v>
      </c>
      <c r="E1522" s="250">
        <f>'Operating Cost Summary'!D1479</f>
        <v>0</v>
      </c>
      <c r="F1522" s="184" t="s">
        <v>122</v>
      </c>
      <c r="G1522" s="185"/>
      <c r="H1522" s="185"/>
      <c r="I1522" s="185"/>
      <c r="J1522" s="185"/>
      <c r="K1522" s="185"/>
      <c r="L1522" s="185"/>
      <c r="M1522" s="185"/>
      <c r="N1522" s="185"/>
      <c r="O1522" s="185"/>
      <c r="P1522" s="185"/>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3">
        <f t="shared" si="34"/>
        <v>0</v>
      </c>
    </row>
    <row r="1523" spans="1:47" ht="17">
      <c r="A1523" s="257"/>
      <c r="B1523" s="249"/>
      <c r="C1523" s="251"/>
      <c r="D1523" s="251"/>
      <c r="E1523" s="251"/>
      <c r="F1523" s="181" t="s">
        <v>123</v>
      </c>
      <c r="G1523" s="182"/>
      <c r="H1523" s="182"/>
      <c r="I1523" s="182"/>
      <c r="J1523" s="182"/>
      <c r="K1523" s="182"/>
      <c r="L1523" s="182"/>
      <c r="M1523" s="182"/>
      <c r="N1523" s="182"/>
      <c r="O1523" s="182"/>
      <c r="P1523" s="182"/>
      <c r="Q1523" s="182"/>
      <c r="R1523" s="182"/>
      <c r="S1523" s="182"/>
      <c r="T1523" s="182"/>
      <c r="U1523" s="182"/>
      <c r="V1523" s="182"/>
      <c r="W1523" s="182"/>
      <c r="X1523" s="182"/>
      <c r="Y1523" s="182"/>
      <c r="Z1523" s="182"/>
      <c r="AA1523" s="182"/>
      <c r="AB1523" s="182"/>
      <c r="AC1523" s="182"/>
      <c r="AD1523" s="182"/>
      <c r="AE1523" s="182"/>
      <c r="AF1523" s="182"/>
      <c r="AG1523" s="182"/>
      <c r="AH1523" s="182"/>
      <c r="AI1523" s="182"/>
      <c r="AJ1523" s="182"/>
      <c r="AK1523" s="182"/>
      <c r="AL1523" s="182"/>
      <c r="AM1523" s="182"/>
      <c r="AN1523" s="182"/>
      <c r="AO1523" s="182"/>
      <c r="AP1523" s="182"/>
      <c r="AQ1523" s="182"/>
      <c r="AR1523" s="182"/>
      <c r="AS1523" s="182"/>
      <c r="AT1523" s="182"/>
      <c r="AU1523" s="183">
        <f t="shared" si="34"/>
        <v>0</v>
      </c>
    </row>
    <row r="1524" spans="1:47" ht="17">
      <c r="A1524" s="257"/>
      <c r="B1524" s="249"/>
      <c r="C1524" s="252"/>
      <c r="D1524" s="252"/>
      <c r="E1524" s="252"/>
      <c r="F1524" s="184" t="s">
        <v>124</v>
      </c>
      <c r="G1524" s="185"/>
      <c r="H1524" s="185"/>
      <c r="I1524" s="185"/>
      <c r="J1524" s="185"/>
      <c r="K1524" s="185"/>
      <c r="L1524" s="185"/>
      <c r="M1524" s="185"/>
      <c r="N1524" s="185"/>
      <c r="O1524" s="185"/>
      <c r="P1524" s="185"/>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3">
        <f t="shared" si="34"/>
        <v>0</v>
      </c>
    </row>
    <row r="1525" spans="1:47" ht="17">
      <c r="A1525" s="257"/>
      <c r="B1525" s="249" t="str">
        <f>'Operating Cost Categories'!A10</f>
        <v>A</v>
      </c>
      <c r="C1525" s="250">
        <f>'Operating Cost Summary'!B1480</f>
        <v>0</v>
      </c>
      <c r="D1525" s="250">
        <f>'Operating Cost Summary'!C1480</f>
        <v>0</v>
      </c>
      <c r="E1525" s="250">
        <f>'Operating Cost Summary'!D1480</f>
        <v>0</v>
      </c>
      <c r="F1525" s="181" t="s">
        <v>122</v>
      </c>
      <c r="G1525" s="182"/>
      <c r="H1525" s="182"/>
      <c r="I1525" s="182"/>
      <c r="J1525" s="182"/>
      <c r="K1525" s="182"/>
      <c r="L1525" s="182"/>
      <c r="M1525" s="182"/>
      <c r="N1525" s="182"/>
      <c r="O1525" s="182"/>
      <c r="P1525" s="182"/>
      <c r="Q1525" s="182"/>
      <c r="R1525" s="182"/>
      <c r="S1525" s="182"/>
      <c r="T1525" s="182"/>
      <c r="U1525" s="182"/>
      <c r="V1525" s="182"/>
      <c r="W1525" s="182"/>
      <c r="X1525" s="182"/>
      <c r="Y1525" s="182"/>
      <c r="Z1525" s="182"/>
      <c r="AA1525" s="182"/>
      <c r="AB1525" s="182"/>
      <c r="AC1525" s="182"/>
      <c r="AD1525" s="182"/>
      <c r="AE1525" s="182"/>
      <c r="AF1525" s="182"/>
      <c r="AG1525" s="182"/>
      <c r="AH1525" s="182"/>
      <c r="AI1525" s="182"/>
      <c r="AJ1525" s="182"/>
      <c r="AK1525" s="182"/>
      <c r="AL1525" s="182"/>
      <c r="AM1525" s="182"/>
      <c r="AN1525" s="182"/>
      <c r="AO1525" s="182"/>
      <c r="AP1525" s="182"/>
      <c r="AQ1525" s="182"/>
      <c r="AR1525" s="182"/>
      <c r="AS1525" s="182"/>
      <c r="AT1525" s="182"/>
      <c r="AU1525" s="183">
        <f t="shared" si="34"/>
        <v>0</v>
      </c>
    </row>
    <row r="1526" spans="1:47" ht="17">
      <c r="A1526" s="257"/>
      <c r="B1526" s="249"/>
      <c r="C1526" s="251"/>
      <c r="D1526" s="251"/>
      <c r="E1526" s="251"/>
      <c r="F1526" s="184" t="s">
        <v>123</v>
      </c>
      <c r="G1526" s="185"/>
      <c r="H1526" s="185"/>
      <c r="I1526" s="185"/>
      <c r="J1526" s="185"/>
      <c r="K1526" s="185"/>
      <c r="L1526" s="185"/>
      <c r="M1526" s="185"/>
      <c r="N1526" s="185"/>
      <c r="O1526" s="185"/>
      <c r="P1526" s="185"/>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3">
        <f t="shared" si="34"/>
        <v>0</v>
      </c>
    </row>
    <row r="1527" spans="1:47" ht="17">
      <c r="A1527" s="257"/>
      <c r="B1527" s="249"/>
      <c r="C1527" s="252"/>
      <c r="D1527" s="252"/>
      <c r="E1527" s="252"/>
      <c r="F1527" s="181" t="s">
        <v>124</v>
      </c>
      <c r="G1527" s="182"/>
      <c r="H1527" s="182"/>
      <c r="I1527" s="182"/>
      <c r="J1527" s="182"/>
      <c r="K1527" s="182"/>
      <c r="L1527" s="182"/>
      <c r="M1527" s="182"/>
      <c r="N1527" s="182"/>
      <c r="O1527" s="182"/>
      <c r="P1527" s="182"/>
      <c r="Q1527" s="182"/>
      <c r="R1527" s="182"/>
      <c r="S1527" s="182"/>
      <c r="T1527" s="182"/>
      <c r="U1527" s="182"/>
      <c r="V1527" s="182"/>
      <c r="W1527" s="182"/>
      <c r="X1527" s="182"/>
      <c r="Y1527" s="182"/>
      <c r="Z1527" s="182"/>
      <c r="AA1527" s="182"/>
      <c r="AB1527" s="182"/>
      <c r="AC1527" s="182"/>
      <c r="AD1527" s="182"/>
      <c r="AE1527" s="182"/>
      <c r="AF1527" s="182"/>
      <c r="AG1527" s="182"/>
      <c r="AH1527" s="182"/>
      <c r="AI1527" s="182"/>
      <c r="AJ1527" s="182"/>
      <c r="AK1527" s="182"/>
      <c r="AL1527" s="182"/>
      <c r="AM1527" s="182"/>
      <c r="AN1527" s="182"/>
      <c r="AO1527" s="182"/>
      <c r="AP1527" s="182"/>
      <c r="AQ1527" s="182"/>
      <c r="AR1527" s="182"/>
      <c r="AS1527" s="182"/>
      <c r="AT1527" s="182"/>
      <c r="AU1527" s="183">
        <f t="shared" si="34"/>
        <v>0</v>
      </c>
    </row>
    <row r="1528" spans="1:47" ht="17">
      <c r="A1528" s="257"/>
      <c r="B1528" s="249" t="str">
        <f>'Operating Cost Categories'!A11</f>
        <v>B</v>
      </c>
      <c r="C1528" s="250">
        <f>'Operating Cost Summary'!B1481</f>
        <v>0</v>
      </c>
      <c r="D1528" s="250">
        <f>'Operating Cost Summary'!C1481</f>
        <v>0</v>
      </c>
      <c r="E1528" s="250">
        <f>'Operating Cost Summary'!D1481</f>
        <v>0</v>
      </c>
      <c r="F1528" s="184" t="s">
        <v>122</v>
      </c>
      <c r="G1528" s="185"/>
      <c r="H1528" s="185"/>
      <c r="I1528" s="185"/>
      <c r="J1528" s="185"/>
      <c r="K1528" s="185"/>
      <c r="L1528" s="185"/>
      <c r="M1528" s="185"/>
      <c r="N1528" s="185"/>
      <c r="O1528" s="185"/>
      <c r="P1528" s="185"/>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3">
        <f t="shared" si="34"/>
        <v>0</v>
      </c>
    </row>
    <row r="1529" spans="1:47" ht="17">
      <c r="A1529" s="257"/>
      <c r="B1529" s="249"/>
      <c r="C1529" s="251"/>
      <c r="D1529" s="251"/>
      <c r="E1529" s="251"/>
      <c r="F1529" s="181" t="s">
        <v>123</v>
      </c>
      <c r="G1529" s="182"/>
      <c r="H1529" s="182"/>
      <c r="I1529" s="182"/>
      <c r="J1529" s="182"/>
      <c r="K1529" s="182"/>
      <c r="L1529" s="182"/>
      <c r="M1529" s="182"/>
      <c r="N1529" s="182"/>
      <c r="O1529" s="182"/>
      <c r="P1529" s="182"/>
      <c r="Q1529" s="182"/>
      <c r="R1529" s="182"/>
      <c r="S1529" s="182"/>
      <c r="T1529" s="182"/>
      <c r="U1529" s="182"/>
      <c r="V1529" s="182"/>
      <c r="W1529" s="182"/>
      <c r="X1529" s="182"/>
      <c r="Y1529" s="182"/>
      <c r="Z1529" s="182"/>
      <c r="AA1529" s="182"/>
      <c r="AB1529" s="182"/>
      <c r="AC1529" s="182"/>
      <c r="AD1529" s="182"/>
      <c r="AE1529" s="182"/>
      <c r="AF1529" s="182"/>
      <c r="AG1529" s="182"/>
      <c r="AH1529" s="182"/>
      <c r="AI1529" s="182"/>
      <c r="AJ1529" s="182"/>
      <c r="AK1529" s="182"/>
      <c r="AL1529" s="182"/>
      <c r="AM1529" s="182"/>
      <c r="AN1529" s="182"/>
      <c r="AO1529" s="182"/>
      <c r="AP1529" s="182"/>
      <c r="AQ1529" s="182"/>
      <c r="AR1529" s="182"/>
      <c r="AS1529" s="182"/>
      <c r="AT1529" s="182"/>
      <c r="AU1529" s="183">
        <f t="shared" si="34"/>
        <v>0</v>
      </c>
    </row>
    <row r="1530" spans="1:47" ht="17">
      <c r="A1530" s="257"/>
      <c r="B1530" s="249"/>
      <c r="C1530" s="252"/>
      <c r="D1530" s="252"/>
      <c r="E1530" s="252"/>
      <c r="F1530" s="184" t="s">
        <v>124</v>
      </c>
      <c r="G1530" s="185"/>
      <c r="H1530" s="185"/>
      <c r="I1530" s="185"/>
      <c r="J1530" s="185"/>
      <c r="K1530" s="185"/>
      <c r="L1530" s="185"/>
      <c r="M1530" s="185"/>
      <c r="N1530" s="185"/>
      <c r="O1530" s="185"/>
      <c r="P1530" s="185"/>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3">
        <f t="shared" si="34"/>
        <v>0</v>
      </c>
    </row>
    <row r="1531" spans="1:47" ht="17">
      <c r="A1531" s="257"/>
      <c r="B1531" s="249" t="str">
        <f>'Operating Cost Categories'!A12</f>
        <v>C</v>
      </c>
      <c r="C1531" s="250">
        <f>'Operating Cost Summary'!B1482</f>
        <v>0</v>
      </c>
      <c r="D1531" s="250">
        <f>'Operating Cost Summary'!C1482</f>
        <v>0</v>
      </c>
      <c r="E1531" s="250">
        <f>'Operating Cost Summary'!D1482</f>
        <v>0</v>
      </c>
      <c r="F1531" s="181" t="s">
        <v>122</v>
      </c>
      <c r="G1531" s="182"/>
      <c r="H1531" s="182"/>
      <c r="I1531" s="182"/>
      <c r="J1531" s="182"/>
      <c r="K1531" s="182"/>
      <c r="L1531" s="182"/>
      <c r="M1531" s="182"/>
      <c r="N1531" s="182"/>
      <c r="O1531" s="182"/>
      <c r="P1531" s="182"/>
      <c r="Q1531" s="182"/>
      <c r="R1531" s="182"/>
      <c r="S1531" s="182"/>
      <c r="T1531" s="182"/>
      <c r="U1531" s="182"/>
      <c r="V1531" s="182"/>
      <c r="W1531" s="182"/>
      <c r="X1531" s="182"/>
      <c r="Y1531" s="182"/>
      <c r="Z1531" s="182"/>
      <c r="AA1531" s="182"/>
      <c r="AB1531" s="182"/>
      <c r="AC1531" s="182"/>
      <c r="AD1531" s="182"/>
      <c r="AE1531" s="182"/>
      <c r="AF1531" s="182"/>
      <c r="AG1531" s="182"/>
      <c r="AH1531" s="182"/>
      <c r="AI1531" s="182"/>
      <c r="AJ1531" s="182"/>
      <c r="AK1531" s="182"/>
      <c r="AL1531" s="182"/>
      <c r="AM1531" s="182"/>
      <c r="AN1531" s="182"/>
      <c r="AO1531" s="182"/>
      <c r="AP1531" s="182"/>
      <c r="AQ1531" s="182"/>
      <c r="AR1531" s="182"/>
      <c r="AS1531" s="182"/>
      <c r="AT1531" s="182"/>
      <c r="AU1531" s="183">
        <f t="shared" si="34"/>
        <v>0</v>
      </c>
    </row>
    <row r="1532" spans="1:47" ht="17">
      <c r="A1532" s="257"/>
      <c r="B1532" s="249"/>
      <c r="C1532" s="251"/>
      <c r="D1532" s="251"/>
      <c r="E1532" s="251"/>
      <c r="F1532" s="184" t="s">
        <v>123</v>
      </c>
      <c r="G1532" s="185"/>
      <c r="H1532" s="185"/>
      <c r="I1532" s="185"/>
      <c r="J1532" s="185"/>
      <c r="K1532" s="185"/>
      <c r="L1532" s="185"/>
      <c r="M1532" s="185"/>
      <c r="N1532" s="185"/>
      <c r="O1532" s="185"/>
      <c r="P1532" s="185"/>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3">
        <f t="shared" si="34"/>
        <v>0</v>
      </c>
    </row>
    <row r="1533" spans="1:47" ht="17">
      <c r="A1533" s="257"/>
      <c r="B1533" s="249"/>
      <c r="C1533" s="252"/>
      <c r="D1533" s="252"/>
      <c r="E1533" s="252"/>
      <c r="F1533" s="181" t="s">
        <v>124</v>
      </c>
      <c r="G1533" s="182"/>
      <c r="H1533" s="182"/>
      <c r="I1533" s="182"/>
      <c r="J1533" s="182"/>
      <c r="K1533" s="182"/>
      <c r="L1533" s="182"/>
      <c r="M1533" s="182"/>
      <c r="N1533" s="182"/>
      <c r="O1533" s="182"/>
      <c r="P1533" s="182"/>
      <c r="Q1533" s="182"/>
      <c r="R1533" s="182"/>
      <c r="S1533" s="182"/>
      <c r="T1533" s="182"/>
      <c r="U1533" s="182"/>
      <c r="V1533" s="182"/>
      <c r="W1533" s="182"/>
      <c r="X1533" s="182"/>
      <c r="Y1533" s="182"/>
      <c r="Z1533" s="182"/>
      <c r="AA1533" s="182"/>
      <c r="AB1533" s="182"/>
      <c r="AC1533" s="182"/>
      <c r="AD1533" s="182"/>
      <c r="AE1533" s="182"/>
      <c r="AF1533" s="182"/>
      <c r="AG1533" s="182"/>
      <c r="AH1533" s="182"/>
      <c r="AI1533" s="182"/>
      <c r="AJ1533" s="182"/>
      <c r="AK1533" s="182"/>
      <c r="AL1533" s="182"/>
      <c r="AM1533" s="182"/>
      <c r="AN1533" s="182"/>
      <c r="AO1533" s="182"/>
      <c r="AP1533" s="182"/>
      <c r="AQ1533" s="182"/>
      <c r="AR1533" s="182"/>
      <c r="AS1533" s="182"/>
      <c r="AT1533" s="182"/>
      <c r="AU1533" s="183">
        <f t="shared" si="34"/>
        <v>0</v>
      </c>
    </row>
    <row r="1534" spans="1:47" ht="17">
      <c r="A1534" s="257"/>
      <c r="B1534" s="249" t="str">
        <f>'Operating Cost Categories'!A13</f>
        <v>D</v>
      </c>
      <c r="C1534" s="250">
        <f>'Operating Cost Summary'!B1483</f>
        <v>0</v>
      </c>
      <c r="D1534" s="250">
        <f>'Operating Cost Summary'!C1483</f>
        <v>0</v>
      </c>
      <c r="E1534" s="250">
        <f>'Operating Cost Summary'!D1483</f>
        <v>0</v>
      </c>
      <c r="F1534" s="184" t="s">
        <v>122</v>
      </c>
      <c r="G1534" s="185"/>
      <c r="H1534" s="185"/>
      <c r="I1534" s="185"/>
      <c r="J1534" s="185"/>
      <c r="K1534" s="185"/>
      <c r="L1534" s="185"/>
      <c r="M1534" s="185"/>
      <c r="N1534" s="185"/>
      <c r="O1534" s="185"/>
      <c r="P1534" s="185"/>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3">
        <f t="shared" si="34"/>
        <v>0</v>
      </c>
    </row>
    <row r="1535" spans="1:47" ht="17">
      <c r="A1535" s="257"/>
      <c r="B1535" s="249"/>
      <c r="C1535" s="251"/>
      <c r="D1535" s="251"/>
      <c r="E1535" s="251"/>
      <c r="F1535" s="181" t="s">
        <v>123</v>
      </c>
      <c r="G1535" s="182"/>
      <c r="H1535" s="182"/>
      <c r="I1535" s="182"/>
      <c r="J1535" s="182"/>
      <c r="K1535" s="182"/>
      <c r="L1535" s="182"/>
      <c r="M1535" s="182"/>
      <c r="N1535" s="182"/>
      <c r="O1535" s="182"/>
      <c r="P1535" s="182"/>
      <c r="Q1535" s="182"/>
      <c r="R1535" s="182"/>
      <c r="S1535" s="182"/>
      <c r="T1535" s="182"/>
      <c r="U1535" s="182"/>
      <c r="V1535" s="182"/>
      <c r="W1535" s="182"/>
      <c r="X1535" s="182"/>
      <c r="Y1535" s="182"/>
      <c r="Z1535" s="182"/>
      <c r="AA1535" s="182"/>
      <c r="AB1535" s="182"/>
      <c r="AC1535" s="182"/>
      <c r="AD1535" s="182"/>
      <c r="AE1535" s="182"/>
      <c r="AF1535" s="182"/>
      <c r="AG1535" s="182"/>
      <c r="AH1535" s="182"/>
      <c r="AI1535" s="182"/>
      <c r="AJ1535" s="182"/>
      <c r="AK1535" s="182"/>
      <c r="AL1535" s="182"/>
      <c r="AM1535" s="182"/>
      <c r="AN1535" s="182"/>
      <c r="AO1535" s="182"/>
      <c r="AP1535" s="182"/>
      <c r="AQ1535" s="182"/>
      <c r="AR1535" s="182"/>
      <c r="AS1535" s="182"/>
      <c r="AT1535" s="182"/>
      <c r="AU1535" s="183">
        <f t="shared" si="34"/>
        <v>0</v>
      </c>
    </row>
    <row r="1536" spans="1:47" ht="17">
      <c r="A1536" s="257"/>
      <c r="B1536" s="249"/>
      <c r="C1536" s="252"/>
      <c r="D1536" s="252"/>
      <c r="E1536" s="252"/>
      <c r="F1536" s="184" t="s">
        <v>124</v>
      </c>
      <c r="G1536" s="185"/>
      <c r="H1536" s="185"/>
      <c r="I1536" s="185"/>
      <c r="J1536" s="185"/>
      <c r="K1536" s="185"/>
      <c r="L1536" s="185"/>
      <c r="M1536" s="185"/>
      <c r="N1536" s="185"/>
      <c r="O1536" s="185"/>
      <c r="P1536" s="185"/>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3">
        <f t="shared" si="34"/>
        <v>0</v>
      </c>
    </row>
    <row r="1537" spans="1:47" ht="17">
      <c r="A1537" s="257"/>
      <c r="B1537" s="249" t="str">
        <f>'Operating Cost Categories'!A14</f>
        <v>E</v>
      </c>
      <c r="C1537" s="250">
        <f>'Operating Cost Summary'!B1484</f>
        <v>0</v>
      </c>
      <c r="D1537" s="250">
        <f>'Operating Cost Summary'!C1484</f>
        <v>0</v>
      </c>
      <c r="E1537" s="250">
        <f>'Operating Cost Summary'!D1484</f>
        <v>0</v>
      </c>
      <c r="F1537" s="181" t="s">
        <v>122</v>
      </c>
      <c r="G1537" s="182"/>
      <c r="H1537" s="182"/>
      <c r="I1537" s="182"/>
      <c r="J1537" s="182"/>
      <c r="K1537" s="182"/>
      <c r="L1537" s="182"/>
      <c r="M1537" s="182"/>
      <c r="N1537" s="182"/>
      <c r="O1537" s="182"/>
      <c r="P1537" s="182"/>
      <c r="Q1537" s="182"/>
      <c r="R1537" s="182"/>
      <c r="S1537" s="182"/>
      <c r="T1537" s="182"/>
      <c r="U1537" s="182"/>
      <c r="V1537" s="182"/>
      <c r="W1537" s="182"/>
      <c r="X1537" s="182"/>
      <c r="Y1537" s="182"/>
      <c r="Z1537" s="182"/>
      <c r="AA1537" s="182"/>
      <c r="AB1537" s="182"/>
      <c r="AC1537" s="182"/>
      <c r="AD1537" s="182"/>
      <c r="AE1537" s="182"/>
      <c r="AF1537" s="182"/>
      <c r="AG1537" s="182"/>
      <c r="AH1537" s="182"/>
      <c r="AI1537" s="182"/>
      <c r="AJ1537" s="182"/>
      <c r="AK1537" s="182"/>
      <c r="AL1537" s="182"/>
      <c r="AM1537" s="182"/>
      <c r="AN1537" s="182"/>
      <c r="AO1537" s="182"/>
      <c r="AP1537" s="182"/>
      <c r="AQ1537" s="182"/>
      <c r="AR1537" s="182"/>
      <c r="AS1537" s="182"/>
      <c r="AT1537" s="182"/>
      <c r="AU1537" s="183">
        <f t="shared" si="34"/>
        <v>0</v>
      </c>
    </row>
    <row r="1538" spans="1:47" ht="17">
      <c r="A1538" s="257"/>
      <c r="B1538" s="249"/>
      <c r="C1538" s="251"/>
      <c r="D1538" s="251"/>
      <c r="E1538" s="251"/>
      <c r="F1538" s="184" t="s">
        <v>123</v>
      </c>
      <c r="G1538" s="186"/>
      <c r="H1538" s="186"/>
      <c r="I1538" s="186"/>
      <c r="J1538" s="186"/>
      <c r="K1538" s="186"/>
      <c r="L1538" s="186"/>
      <c r="M1538" s="186"/>
      <c r="N1538" s="186"/>
      <c r="O1538" s="186"/>
      <c r="P1538" s="186"/>
      <c r="Q1538" s="186"/>
      <c r="R1538" s="186"/>
      <c r="S1538" s="186"/>
      <c r="T1538" s="186"/>
      <c r="U1538" s="186"/>
      <c r="V1538" s="186"/>
      <c r="W1538" s="186"/>
      <c r="X1538" s="186"/>
      <c r="Y1538" s="186"/>
      <c r="Z1538" s="186"/>
      <c r="AA1538" s="186"/>
      <c r="AB1538" s="186"/>
      <c r="AC1538" s="186"/>
      <c r="AD1538" s="186"/>
      <c r="AE1538" s="186"/>
      <c r="AF1538" s="186"/>
      <c r="AG1538" s="186"/>
      <c r="AH1538" s="186"/>
      <c r="AI1538" s="186"/>
      <c r="AJ1538" s="186"/>
      <c r="AK1538" s="186"/>
      <c r="AL1538" s="186"/>
      <c r="AM1538" s="186"/>
      <c r="AN1538" s="186"/>
      <c r="AO1538" s="186"/>
      <c r="AP1538" s="186"/>
      <c r="AQ1538" s="186"/>
      <c r="AR1538" s="186"/>
      <c r="AS1538" s="186"/>
      <c r="AT1538" s="186"/>
      <c r="AU1538" s="183">
        <f t="shared" si="34"/>
        <v>0</v>
      </c>
    </row>
    <row r="1539" spans="1:47" ht="17">
      <c r="A1539" s="257"/>
      <c r="B1539" s="249"/>
      <c r="C1539" s="252"/>
      <c r="D1539" s="252"/>
      <c r="E1539" s="252"/>
      <c r="F1539" s="181" t="s">
        <v>124</v>
      </c>
      <c r="G1539" s="187"/>
      <c r="H1539" s="187"/>
      <c r="I1539" s="187"/>
      <c r="J1539" s="187"/>
      <c r="K1539" s="187"/>
      <c r="L1539" s="187"/>
      <c r="M1539" s="187"/>
      <c r="N1539" s="187"/>
      <c r="O1539" s="187"/>
      <c r="P1539" s="187"/>
      <c r="Q1539" s="187"/>
      <c r="R1539" s="187"/>
      <c r="S1539" s="187"/>
      <c r="T1539" s="187"/>
      <c r="U1539" s="187"/>
      <c r="V1539" s="187"/>
      <c r="W1539" s="187"/>
      <c r="X1539" s="187"/>
      <c r="Y1539" s="187"/>
      <c r="Z1539" s="187"/>
      <c r="AA1539" s="187"/>
      <c r="AB1539" s="187"/>
      <c r="AC1539" s="187"/>
      <c r="AD1539" s="187"/>
      <c r="AE1539" s="187"/>
      <c r="AF1539" s="187"/>
      <c r="AG1539" s="187"/>
      <c r="AH1539" s="187"/>
      <c r="AI1539" s="187"/>
      <c r="AJ1539" s="187"/>
      <c r="AK1539" s="187"/>
      <c r="AL1539" s="187"/>
      <c r="AM1539" s="187"/>
      <c r="AN1539" s="187"/>
      <c r="AO1539" s="187"/>
      <c r="AP1539" s="187"/>
      <c r="AQ1539" s="187"/>
      <c r="AR1539" s="187"/>
      <c r="AS1539" s="187"/>
      <c r="AT1539" s="187"/>
      <c r="AU1539" s="183">
        <f t="shared" si="34"/>
        <v>0</v>
      </c>
    </row>
    <row r="1541" spans="1:47" ht="19">
      <c r="A1541" s="261" t="s">
        <v>132</v>
      </c>
      <c r="B1541" s="263" t="s">
        <v>120</v>
      </c>
      <c r="C1541" s="264" t="s">
        <v>27</v>
      </c>
      <c r="D1541" s="264" t="s">
        <v>28</v>
      </c>
      <c r="E1541" s="264" t="s">
        <v>29</v>
      </c>
      <c r="F1541" s="253" t="s">
        <v>26</v>
      </c>
      <c r="G1541" s="254" t="s">
        <v>2</v>
      </c>
      <c r="H1541" s="255"/>
      <c r="I1541" s="255"/>
      <c r="J1541" s="255"/>
      <c r="K1541" s="255"/>
      <c r="L1541" s="255"/>
      <c r="M1541" s="255"/>
      <c r="N1541" s="255"/>
      <c r="O1541" s="255"/>
      <c r="P1541" s="255"/>
      <c r="Q1541" s="255"/>
      <c r="R1541" s="255"/>
      <c r="S1541" s="255"/>
      <c r="T1541" s="255"/>
      <c r="U1541" s="255"/>
      <c r="V1541" s="255"/>
      <c r="W1541" s="255"/>
      <c r="X1541" s="255"/>
      <c r="Y1541" s="255"/>
      <c r="Z1541" s="255"/>
      <c r="AA1541" s="255"/>
      <c r="AB1541" s="255"/>
      <c r="AC1541" s="255"/>
      <c r="AD1541" s="255"/>
      <c r="AE1541" s="255"/>
      <c r="AF1541" s="255"/>
      <c r="AG1541" s="255"/>
      <c r="AH1541" s="255"/>
      <c r="AI1541" s="255"/>
      <c r="AJ1541" s="255"/>
      <c r="AK1541" s="255"/>
      <c r="AL1541" s="255"/>
      <c r="AM1541" s="255"/>
      <c r="AN1541" s="255"/>
      <c r="AO1541" s="255"/>
      <c r="AP1541" s="255"/>
      <c r="AQ1541" s="255"/>
      <c r="AR1541" s="255"/>
      <c r="AS1541" s="255"/>
      <c r="AT1541" s="255"/>
      <c r="AU1541" s="256" t="s">
        <v>0</v>
      </c>
    </row>
    <row r="1542" spans="1:47" ht="18">
      <c r="A1542" s="262"/>
      <c r="B1542" s="263"/>
      <c r="C1542" s="265"/>
      <c r="D1542" s="265"/>
      <c r="E1542" s="265"/>
      <c r="F1542" s="253"/>
      <c r="G1542" s="180" t="str">
        <f>'Initiative Basics'!C3</f>
        <v>A</v>
      </c>
      <c r="H1542" s="180" t="str">
        <f>'Initiative Basics'!C4</f>
        <v>B</v>
      </c>
      <c r="I1542" s="180" t="str">
        <f>'Initiative Basics'!C5</f>
        <v>C</v>
      </c>
      <c r="J1542" s="180" t="str">
        <f>'Initiative Basics'!C6</f>
        <v>D</v>
      </c>
      <c r="K1542" s="180" t="str">
        <f>'Initiative Basics'!C7</f>
        <v>E</v>
      </c>
      <c r="L1542" s="180" t="str">
        <f>'Initiative Basics'!C8</f>
        <v>F</v>
      </c>
      <c r="M1542" s="180" t="str">
        <f>'Initiative Basics'!C9</f>
        <v>G</v>
      </c>
      <c r="N1542" s="180" t="str">
        <f>'Initiative Basics'!C10</f>
        <v>H</v>
      </c>
      <c r="O1542" s="180" t="str">
        <f>'Initiative Basics'!C11</f>
        <v>I</v>
      </c>
      <c r="P1542" s="180" t="str">
        <f>'Initiative Basics'!C12</f>
        <v>J</v>
      </c>
      <c r="Q1542" s="180" t="str">
        <f>'Initiative Basics'!C13</f>
        <v>K</v>
      </c>
      <c r="R1542" s="180" t="str">
        <f>'Initiative Basics'!C14</f>
        <v>L</v>
      </c>
      <c r="S1542" s="180" t="str">
        <f>'Initiative Basics'!C15</f>
        <v>M</v>
      </c>
      <c r="T1542" s="180" t="str">
        <f>'Initiative Basics'!C16</f>
        <v>N</v>
      </c>
      <c r="U1542" s="180" t="str">
        <f>'Initiative Basics'!C17</f>
        <v>O</v>
      </c>
      <c r="V1542" s="180" t="str">
        <f>'Initiative Basics'!C18</f>
        <v>P</v>
      </c>
      <c r="W1542" s="180" t="str">
        <f>'Initiative Basics'!C19</f>
        <v>Q</v>
      </c>
      <c r="X1542" s="180" t="str">
        <f>'Initiative Basics'!C20</f>
        <v>R</v>
      </c>
      <c r="Y1542" s="180" t="str">
        <f>'Initiative Basics'!C21</f>
        <v>S</v>
      </c>
      <c r="Z1542" s="180" t="str">
        <f>'Initiative Basics'!C22</f>
        <v>T</v>
      </c>
      <c r="AA1542" s="180" t="str">
        <f>'Initiative Basics'!C23</f>
        <v>U</v>
      </c>
      <c r="AB1542" s="180" t="str">
        <f>'Initiative Basics'!C24</f>
        <v>V</v>
      </c>
      <c r="AC1542" s="180" t="str">
        <f>'Initiative Basics'!C25</f>
        <v>W</v>
      </c>
      <c r="AD1542" s="180" t="str">
        <f>'Initiative Basics'!C26</f>
        <v>X</v>
      </c>
      <c r="AE1542" s="180" t="str">
        <f>'Initiative Basics'!C27</f>
        <v>Y</v>
      </c>
      <c r="AF1542" s="180" t="str">
        <f>'Initiative Basics'!C28</f>
        <v>Z</v>
      </c>
      <c r="AG1542" s="180">
        <f>'Initiative Basics'!C29</f>
        <v>0</v>
      </c>
      <c r="AH1542" s="180">
        <f>'Initiative Basics'!C30</f>
        <v>0</v>
      </c>
      <c r="AI1542" s="180">
        <f>'Initiative Basics'!C31</f>
        <v>0</v>
      </c>
      <c r="AJ1542" s="180">
        <f>'Initiative Basics'!C32</f>
        <v>0</v>
      </c>
      <c r="AK1542" s="180">
        <f>'Initiative Basics'!C33</f>
        <v>0</v>
      </c>
      <c r="AL1542" s="180">
        <f>'Initiative Basics'!C34</f>
        <v>0</v>
      </c>
      <c r="AM1542" s="180">
        <f>'Initiative Basics'!C35</f>
        <v>0</v>
      </c>
      <c r="AN1542" s="180">
        <f>'Initiative Basics'!C36</f>
        <v>0</v>
      </c>
      <c r="AO1542" s="180">
        <f>'Initiative Basics'!C37</f>
        <v>0</v>
      </c>
      <c r="AP1542" s="180">
        <f>'Initiative Basics'!C38</f>
        <v>0</v>
      </c>
      <c r="AQ1542" s="180">
        <f>'Initiative Basics'!C39</f>
        <v>0</v>
      </c>
      <c r="AR1542" s="180">
        <f>'Initiative Basics'!C40</f>
        <v>0</v>
      </c>
      <c r="AS1542" s="180">
        <f>'Initiative Basics'!C41</f>
        <v>0</v>
      </c>
      <c r="AT1542" s="180">
        <f>'Initiative Basics'!C42</f>
        <v>0</v>
      </c>
      <c r="AU1542" s="256"/>
    </row>
    <row r="1543" spans="1:47" ht="17">
      <c r="A1543" s="257">
        <f>'Initiative Basics'!A39</f>
        <v>0</v>
      </c>
      <c r="B1543" s="258" t="str">
        <f>'Operating Cost Categories'!A2</f>
        <v>Staff</v>
      </c>
      <c r="C1543" s="250">
        <f>'Operating Cost Summary'!B1514</f>
        <v>0</v>
      </c>
      <c r="D1543" s="250">
        <f>'Operating Cost Summary'!C1514</f>
        <v>0</v>
      </c>
      <c r="E1543" s="250">
        <f>'Operating Cost Summary'!D1514</f>
        <v>0</v>
      </c>
      <c r="F1543" s="181" t="s">
        <v>122</v>
      </c>
      <c r="G1543" s="182"/>
      <c r="H1543" s="182"/>
      <c r="I1543" s="182"/>
      <c r="J1543" s="182"/>
      <c r="K1543" s="182"/>
      <c r="L1543" s="182"/>
      <c r="M1543" s="182"/>
      <c r="N1543" s="182"/>
      <c r="O1543" s="182"/>
      <c r="P1543" s="182"/>
      <c r="Q1543" s="182"/>
      <c r="R1543" s="182"/>
      <c r="S1543" s="182"/>
      <c r="T1543" s="182"/>
      <c r="U1543" s="182"/>
      <c r="V1543" s="182"/>
      <c r="W1543" s="182"/>
      <c r="X1543" s="182"/>
      <c r="Y1543" s="182"/>
      <c r="Z1543" s="182"/>
      <c r="AA1543" s="182"/>
      <c r="AB1543" s="182"/>
      <c r="AC1543" s="182"/>
      <c r="AD1543" s="182"/>
      <c r="AE1543" s="182"/>
      <c r="AF1543" s="182"/>
      <c r="AG1543" s="182"/>
      <c r="AH1543" s="182"/>
      <c r="AI1543" s="182"/>
      <c r="AJ1543" s="182"/>
      <c r="AK1543" s="182"/>
      <c r="AL1543" s="182"/>
      <c r="AM1543" s="182"/>
      <c r="AN1543" s="182"/>
      <c r="AO1543" s="182"/>
      <c r="AP1543" s="182"/>
      <c r="AQ1543" s="182"/>
      <c r="AR1543" s="182"/>
      <c r="AS1543" s="182"/>
      <c r="AT1543" s="182"/>
      <c r="AU1543" s="183">
        <f>SUM(G1543:AT1543)</f>
        <v>0</v>
      </c>
    </row>
    <row r="1544" spans="1:47" ht="17">
      <c r="A1544" s="257"/>
      <c r="B1544" s="259"/>
      <c r="C1544" s="251"/>
      <c r="D1544" s="251"/>
      <c r="E1544" s="251"/>
      <c r="F1544" s="184" t="s">
        <v>123</v>
      </c>
      <c r="G1544" s="185"/>
      <c r="H1544" s="185"/>
      <c r="I1544" s="185"/>
      <c r="J1544" s="185"/>
      <c r="K1544" s="185"/>
      <c r="L1544" s="185"/>
      <c r="M1544" s="185"/>
      <c r="N1544" s="185"/>
      <c r="O1544" s="185"/>
      <c r="P1544" s="185"/>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3">
        <f t="shared" ref="AU1544:AU1581" si="35">SUM(G1544:AT1544)</f>
        <v>0</v>
      </c>
    </row>
    <row r="1545" spans="1:47" ht="17">
      <c r="A1545" s="257"/>
      <c r="B1545" s="260"/>
      <c r="C1545" s="252"/>
      <c r="D1545" s="252"/>
      <c r="E1545" s="252"/>
      <c r="F1545" s="181" t="s">
        <v>124</v>
      </c>
      <c r="G1545" s="182"/>
      <c r="H1545" s="182"/>
      <c r="I1545" s="182"/>
      <c r="J1545" s="182"/>
      <c r="K1545" s="182"/>
      <c r="L1545" s="182"/>
      <c r="M1545" s="182"/>
      <c r="N1545" s="182"/>
      <c r="O1545" s="182"/>
      <c r="P1545" s="182"/>
      <c r="Q1545" s="182"/>
      <c r="R1545" s="182"/>
      <c r="S1545" s="182"/>
      <c r="T1545" s="182"/>
      <c r="U1545" s="182"/>
      <c r="V1545" s="182"/>
      <c r="W1545" s="182"/>
      <c r="X1545" s="182"/>
      <c r="Y1545" s="182"/>
      <c r="Z1545" s="182"/>
      <c r="AA1545" s="182"/>
      <c r="AB1545" s="182"/>
      <c r="AC1545" s="182"/>
      <c r="AD1545" s="182"/>
      <c r="AE1545" s="182"/>
      <c r="AF1545" s="182"/>
      <c r="AG1545" s="182"/>
      <c r="AH1545" s="182"/>
      <c r="AI1545" s="182"/>
      <c r="AJ1545" s="182"/>
      <c r="AK1545" s="182"/>
      <c r="AL1545" s="182"/>
      <c r="AM1545" s="182"/>
      <c r="AN1545" s="182"/>
      <c r="AO1545" s="182"/>
      <c r="AP1545" s="182"/>
      <c r="AQ1545" s="182"/>
      <c r="AR1545" s="182"/>
      <c r="AS1545" s="182"/>
      <c r="AT1545" s="182"/>
      <c r="AU1545" s="183">
        <f t="shared" si="35"/>
        <v>0</v>
      </c>
    </row>
    <row r="1546" spans="1:47" ht="17">
      <c r="A1546" s="257"/>
      <c r="B1546" s="258" t="str">
        <f>'Operating Cost Categories'!A3</f>
        <v>Insurance</v>
      </c>
      <c r="C1546" s="250">
        <f>'Operating Cost Summary'!B1515</f>
        <v>0</v>
      </c>
      <c r="D1546" s="250">
        <f>'Operating Cost Summary'!C1515</f>
        <v>0</v>
      </c>
      <c r="E1546" s="250">
        <f>'Operating Cost Summary'!D1515</f>
        <v>0</v>
      </c>
      <c r="F1546" s="184" t="s">
        <v>122</v>
      </c>
      <c r="G1546" s="185"/>
      <c r="H1546" s="185"/>
      <c r="I1546" s="185"/>
      <c r="J1546" s="185"/>
      <c r="K1546" s="185"/>
      <c r="L1546" s="185"/>
      <c r="M1546" s="185"/>
      <c r="N1546" s="185"/>
      <c r="O1546" s="185"/>
      <c r="P1546" s="185"/>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3">
        <f t="shared" si="35"/>
        <v>0</v>
      </c>
    </row>
    <row r="1547" spans="1:47" ht="17">
      <c r="A1547" s="257"/>
      <c r="B1547" s="259"/>
      <c r="C1547" s="251"/>
      <c r="D1547" s="251"/>
      <c r="E1547" s="251"/>
      <c r="F1547" s="181" t="s">
        <v>123</v>
      </c>
      <c r="G1547" s="182"/>
      <c r="H1547" s="182"/>
      <c r="I1547" s="182"/>
      <c r="J1547" s="182"/>
      <c r="K1547" s="182"/>
      <c r="L1547" s="182"/>
      <c r="M1547" s="182"/>
      <c r="N1547" s="182"/>
      <c r="O1547" s="182"/>
      <c r="P1547" s="182"/>
      <c r="Q1547" s="182"/>
      <c r="R1547" s="182"/>
      <c r="S1547" s="182"/>
      <c r="T1547" s="182"/>
      <c r="U1547" s="182"/>
      <c r="V1547" s="182"/>
      <c r="W1547" s="182"/>
      <c r="X1547" s="182"/>
      <c r="Y1547" s="182"/>
      <c r="Z1547" s="182"/>
      <c r="AA1547" s="182"/>
      <c r="AB1547" s="182"/>
      <c r="AC1547" s="182"/>
      <c r="AD1547" s="182"/>
      <c r="AE1547" s="182"/>
      <c r="AF1547" s="182"/>
      <c r="AG1547" s="182"/>
      <c r="AH1547" s="182"/>
      <c r="AI1547" s="182"/>
      <c r="AJ1547" s="182"/>
      <c r="AK1547" s="182"/>
      <c r="AL1547" s="182"/>
      <c r="AM1547" s="182"/>
      <c r="AN1547" s="182"/>
      <c r="AO1547" s="182"/>
      <c r="AP1547" s="182"/>
      <c r="AQ1547" s="182"/>
      <c r="AR1547" s="182"/>
      <c r="AS1547" s="182"/>
      <c r="AT1547" s="182"/>
      <c r="AU1547" s="183">
        <f t="shared" si="35"/>
        <v>0</v>
      </c>
    </row>
    <row r="1548" spans="1:47" ht="17">
      <c r="A1548" s="257"/>
      <c r="B1548" s="260"/>
      <c r="C1548" s="252"/>
      <c r="D1548" s="252"/>
      <c r="E1548" s="252"/>
      <c r="F1548" s="184" t="s">
        <v>124</v>
      </c>
      <c r="G1548" s="185"/>
      <c r="H1548" s="185"/>
      <c r="I1548" s="185"/>
      <c r="J1548" s="185"/>
      <c r="K1548" s="185"/>
      <c r="L1548" s="185"/>
      <c r="M1548" s="185"/>
      <c r="N1548" s="185"/>
      <c r="O1548" s="185"/>
      <c r="P1548" s="185"/>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3">
        <f t="shared" si="35"/>
        <v>0</v>
      </c>
    </row>
    <row r="1549" spans="1:47" ht="17">
      <c r="A1549" s="257"/>
      <c r="B1549" s="249" t="str">
        <f>'Operating Cost Categories'!A4</f>
        <v>Rent</v>
      </c>
      <c r="C1549" s="250">
        <f>'Operating Cost Summary'!B1516</f>
        <v>0</v>
      </c>
      <c r="D1549" s="250">
        <f>'Operating Cost Summary'!C1516</f>
        <v>0</v>
      </c>
      <c r="E1549" s="250">
        <f>'Operating Cost Summary'!D1516</f>
        <v>0</v>
      </c>
      <c r="F1549" s="181" t="s">
        <v>122</v>
      </c>
      <c r="G1549" s="182"/>
      <c r="H1549" s="182"/>
      <c r="I1549" s="182"/>
      <c r="J1549" s="182"/>
      <c r="K1549" s="182"/>
      <c r="L1549" s="182"/>
      <c r="M1549" s="182"/>
      <c r="N1549" s="182"/>
      <c r="O1549" s="182"/>
      <c r="P1549" s="182"/>
      <c r="Q1549" s="182"/>
      <c r="R1549" s="182"/>
      <c r="S1549" s="182"/>
      <c r="T1549" s="182"/>
      <c r="U1549" s="182"/>
      <c r="V1549" s="182"/>
      <c r="W1549" s="182"/>
      <c r="X1549" s="182"/>
      <c r="Y1549" s="182"/>
      <c r="Z1549" s="182"/>
      <c r="AA1549" s="182"/>
      <c r="AB1549" s="182"/>
      <c r="AC1549" s="182"/>
      <c r="AD1549" s="182"/>
      <c r="AE1549" s="182"/>
      <c r="AF1549" s="182"/>
      <c r="AG1549" s="182"/>
      <c r="AH1549" s="182"/>
      <c r="AI1549" s="182"/>
      <c r="AJ1549" s="182"/>
      <c r="AK1549" s="182"/>
      <c r="AL1549" s="182"/>
      <c r="AM1549" s="182"/>
      <c r="AN1549" s="182"/>
      <c r="AO1549" s="182"/>
      <c r="AP1549" s="182"/>
      <c r="AQ1549" s="182"/>
      <c r="AR1549" s="182"/>
      <c r="AS1549" s="182"/>
      <c r="AT1549" s="182"/>
      <c r="AU1549" s="183">
        <f t="shared" si="35"/>
        <v>0</v>
      </c>
    </row>
    <row r="1550" spans="1:47" ht="17">
      <c r="A1550" s="257"/>
      <c r="B1550" s="249"/>
      <c r="C1550" s="251"/>
      <c r="D1550" s="251"/>
      <c r="E1550" s="251"/>
      <c r="F1550" s="184" t="s">
        <v>123</v>
      </c>
      <c r="G1550" s="185"/>
      <c r="H1550" s="185"/>
      <c r="I1550" s="185"/>
      <c r="J1550" s="185"/>
      <c r="K1550" s="185"/>
      <c r="L1550" s="185"/>
      <c r="M1550" s="185"/>
      <c r="N1550" s="185"/>
      <c r="O1550" s="185"/>
      <c r="P1550" s="185"/>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3">
        <f t="shared" si="35"/>
        <v>0</v>
      </c>
    </row>
    <row r="1551" spans="1:47" ht="17">
      <c r="A1551" s="257"/>
      <c r="B1551" s="249"/>
      <c r="C1551" s="252"/>
      <c r="D1551" s="252"/>
      <c r="E1551" s="252"/>
      <c r="F1551" s="181" t="s">
        <v>124</v>
      </c>
      <c r="G1551" s="182"/>
      <c r="H1551" s="182"/>
      <c r="I1551" s="182"/>
      <c r="J1551" s="182"/>
      <c r="K1551" s="182"/>
      <c r="L1551" s="182"/>
      <c r="M1551" s="182"/>
      <c r="N1551" s="182"/>
      <c r="O1551" s="182"/>
      <c r="P1551" s="182"/>
      <c r="Q1551" s="182"/>
      <c r="R1551" s="182"/>
      <c r="S1551" s="182"/>
      <c r="T1551" s="182"/>
      <c r="U1551" s="182"/>
      <c r="V1551" s="182"/>
      <c r="W1551" s="182"/>
      <c r="X1551" s="182"/>
      <c r="Y1551" s="182"/>
      <c r="Z1551" s="182"/>
      <c r="AA1551" s="182"/>
      <c r="AB1551" s="182"/>
      <c r="AC1551" s="182"/>
      <c r="AD1551" s="182"/>
      <c r="AE1551" s="182"/>
      <c r="AF1551" s="182"/>
      <c r="AG1551" s="182"/>
      <c r="AH1551" s="182"/>
      <c r="AI1551" s="182"/>
      <c r="AJ1551" s="182"/>
      <c r="AK1551" s="182"/>
      <c r="AL1551" s="182"/>
      <c r="AM1551" s="182"/>
      <c r="AN1551" s="182"/>
      <c r="AO1551" s="182"/>
      <c r="AP1551" s="182"/>
      <c r="AQ1551" s="182"/>
      <c r="AR1551" s="182"/>
      <c r="AS1551" s="182"/>
      <c r="AT1551" s="182"/>
      <c r="AU1551" s="183">
        <f t="shared" si="35"/>
        <v>0</v>
      </c>
    </row>
    <row r="1552" spans="1:47" ht="17">
      <c r="A1552" s="257"/>
      <c r="B1552" s="249" t="str">
        <f>'Operating Cost Categories'!A5</f>
        <v>Utilities</v>
      </c>
      <c r="C1552" s="250">
        <f>'Operating Cost Summary'!B1517</f>
        <v>0</v>
      </c>
      <c r="D1552" s="250">
        <f>'Operating Cost Summary'!C1517</f>
        <v>0</v>
      </c>
      <c r="E1552" s="250">
        <f>'Operating Cost Summary'!D1517</f>
        <v>0</v>
      </c>
      <c r="F1552" s="184" t="s">
        <v>122</v>
      </c>
      <c r="G1552" s="185"/>
      <c r="H1552" s="185"/>
      <c r="I1552" s="185"/>
      <c r="J1552" s="185"/>
      <c r="K1552" s="185"/>
      <c r="L1552" s="185"/>
      <c r="M1552" s="185"/>
      <c r="N1552" s="185"/>
      <c r="O1552" s="185"/>
      <c r="P1552" s="185"/>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3">
        <f t="shared" si="35"/>
        <v>0</v>
      </c>
    </row>
    <row r="1553" spans="1:47" ht="17">
      <c r="A1553" s="257"/>
      <c r="B1553" s="249"/>
      <c r="C1553" s="251"/>
      <c r="D1553" s="251"/>
      <c r="E1553" s="251"/>
      <c r="F1553" s="181" t="s">
        <v>123</v>
      </c>
      <c r="G1553" s="182"/>
      <c r="H1553" s="182"/>
      <c r="I1553" s="182"/>
      <c r="J1553" s="182"/>
      <c r="K1553" s="182"/>
      <c r="L1553" s="182"/>
      <c r="M1553" s="182"/>
      <c r="N1553" s="182"/>
      <c r="O1553" s="182"/>
      <c r="P1553" s="182"/>
      <c r="Q1553" s="182"/>
      <c r="R1553" s="182"/>
      <c r="S1553" s="182"/>
      <c r="T1553" s="182"/>
      <c r="U1553" s="182"/>
      <c r="V1553" s="182"/>
      <c r="W1553" s="182"/>
      <c r="X1553" s="182"/>
      <c r="Y1553" s="182"/>
      <c r="Z1553" s="182"/>
      <c r="AA1553" s="182"/>
      <c r="AB1553" s="182"/>
      <c r="AC1553" s="182"/>
      <c r="AD1553" s="182"/>
      <c r="AE1553" s="182"/>
      <c r="AF1553" s="182"/>
      <c r="AG1553" s="182"/>
      <c r="AH1553" s="182"/>
      <c r="AI1553" s="182"/>
      <c r="AJ1553" s="182"/>
      <c r="AK1553" s="182"/>
      <c r="AL1553" s="182"/>
      <c r="AM1553" s="182"/>
      <c r="AN1553" s="182"/>
      <c r="AO1553" s="182"/>
      <c r="AP1553" s="182"/>
      <c r="AQ1553" s="182"/>
      <c r="AR1553" s="182"/>
      <c r="AS1553" s="182"/>
      <c r="AT1553" s="182"/>
      <c r="AU1553" s="183">
        <f t="shared" si="35"/>
        <v>0</v>
      </c>
    </row>
    <row r="1554" spans="1:47" ht="17">
      <c r="A1554" s="257"/>
      <c r="B1554" s="249"/>
      <c r="C1554" s="252"/>
      <c r="D1554" s="252"/>
      <c r="E1554" s="252"/>
      <c r="F1554" s="184" t="s">
        <v>124</v>
      </c>
      <c r="G1554" s="185"/>
      <c r="H1554" s="185"/>
      <c r="I1554" s="185"/>
      <c r="J1554" s="185"/>
      <c r="K1554" s="185"/>
      <c r="L1554" s="185"/>
      <c r="M1554" s="185"/>
      <c r="N1554" s="185"/>
      <c r="O1554" s="185"/>
      <c r="P1554" s="185"/>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3">
        <f t="shared" si="35"/>
        <v>0</v>
      </c>
    </row>
    <row r="1555" spans="1:47" ht="17">
      <c r="A1555" s="257"/>
      <c r="B1555" s="249" t="str">
        <f>'Operating Cost Categories'!A6</f>
        <v>Internet/Phones</v>
      </c>
      <c r="C1555" s="250">
        <f>'Operating Cost Summary'!B1518</f>
        <v>0</v>
      </c>
      <c r="D1555" s="250">
        <f>'Operating Cost Summary'!C1518</f>
        <v>0</v>
      </c>
      <c r="E1555" s="250">
        <f>'Operating Cost Summary'!D1518</f>
        <v>0</v>
      </c>
      <c r="F1555" s="181" t="s">
        <v>122</v>
      </c>
      <c r="G1555" s="182"/>
      <c r="H1555" s="182"/>
      <c r="I1555" s="182"/>
      <c r="J1555" s="182"/>
      <c r="K1555" s="182"/>
      <c r="L1555" s="182"/>
      <c r="M1555" s="182"/>
      <c r="N1555" s="182"/>
      <c r="O1555" s="182"/>
      <c r="P1555" s="182"/>
      <c r="Q1555" s="182"/>
      <c r="R1555" s="182"/>
      <c r="S1555" s="182"/>
      <c r="T1555" s="182"/>
      <c r="U1555" s="182"/>
      <c r="V1555" s="182"/>
      <c r="W1555" s="182"/>
      <c r="X1555" s="182"/>
      <c r="Y1555" s="182"/>
      <c r="Z1555" s="182"/>
      <c r="AA1555" s="182"/>
      <c r="AB1555" s="182"/>
      <c r="AC1555" s="182"/>
      <c r="AD1555" s="182"/>
      <c r="AE1555" s="182"/>
      <c r="AF1555" s="182"/>
      <c r="AG1555" s="182"/>
      <c r="AH1555" s="182"/>
      <c r="AI1555" s="182"/>
      <c r="AJ1555" s="182"/>
      <c r="AK1555" s="182"/>
      <c r="AL1555" s="182"/>
      <c r="AM1555" s="182"/>
      <c r="AN1555" s="182"/>
      <c r="AO1555" s="182"/>
      <c r="AP1555" s="182"/>
      <c r="AQ1555" s="182"/>
      <c r="AR1555" s="182"/>
      <c r="AS1555" s="182"/>
      <c r="AT1555" s="182"/>
      <c r="AU1555" s="183">
        <f t="shared" si="35"/>
        <v>0</v>
      </c>
    </row>
    <row r="1556" spans="1:47" ht="17">
      <c r="A1556" s="257"/>
      <c r="B1556" s="249"/>
      <c r="C1556" s="251"/>
      <c r="D1556" s="251"/>
      <c r="E1556" s="251"/>
      <c r="F1556" s="184" t="s">
        <v>123</v>
      </c>
      <c r="G1556" s="185"/>
      <c r="H1556" s="185"/>
      <c r="I1556" s="185"/>
      <c r="J1556" s="185"/>
      <c r="K1556" s="185"/>
      <c r="L1556" s="185"/>
      <c r="M1556" s="185"/>
      <c r="N1556" s="185"/>
      <c r="O1556" s="185"/>
      <c r="P1556" s="185"/>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3">
        <f t="shared" si="35"/>
        <v>0</v>
      </c>
    </row>
    <row r="1557" spans="1:47" ht="17">
      <c r="A1557" s="257"/>
      <c r="B1557" s="249"/>
      <c r="C1557" s="252"/>
      <c r="D1557" s="252"/>
      <c r="E1557" s="252"/>
      <c r="F1557" s="181" t="s">
        <v>124</v>
      </c>
      <c r="G1557" s="182"/>
      <c r="H1557" s="182"/>
      <c r="I1557" s="182"/>
      <c r="J1557" s="182"/>
      <c r="K1557" s="182"/>
      <c r="L1557" s="182"/>
      <c r="M1557" s="182"/>
      <c r="N1557" s="182"/>
      <c r="O1557" s="182"/>
      <c r="P1557" s="182"/>
      <c r="Q1557" s="182"/>
      <c r="R1557" s="182"/>
      <c r="S1557" s="182"/>
      <c r="T1557" s="182"/>
      <c r="U1557" s="182"/>
      <c r="V1557" s="182"/>
      <c r="W1557" s="182"/>
      <c r="X1557" s="182"/>
      <c r="Y1557" s="182"/>
      <c r="Z1557" s="182"/>
      <c r="AA1557" s="182"/>
      <c r="AB1557" s="182"/>
      <c r="AC1557" s="182"/>
      <c r="AD1557" s="182"/>
      <c r="AE1557" s="182"/>
      <c r="AF1557" s="182"/>
      <c r="AG1557" s="182"/>
      <c r="AH1557" s="182"/>
      <c r="AI1557" s="182"/>
      <c r="AJ1557" s="182"/>
      <c r="AK1557" s="182"/>
      <c r="AL1557" s="182"/>
      <c r="AM1557" s="182"/>
      <c r="AN1557" s="182"/>
      <c r="AO1557" s="182"/>
      <c r="AP1557" s="182"/>
      <c r="AQ1557" s="182"/>
      <c r="AR1557" s="182"/>
      <c r="AS1557" s="182"/>
      <c r="AT1557" s="182"/>
      <c r="AU1557" s="183">
        <f t="shared" si="35"/>
        <v>0</v>
      </c>
    </row>
    <row r="1558" spans="1:47" ht="17">
      <c r="A1558" s="257"/>
      <c r="B1558" s="249" t="str">
        <f>'Operating Cost Categories'!A7</f>
        <v>Office Supplies</v>
      </c>
      <c r="C1558" s="250">
        <f>'Operating Cost Summary'!B1519</f>
        <v>0</v>
      </c>
      <c r="D1558" s="250">
        <f>'Operating Cost Summary'!C1519</f>
        <v>0</v>
      </c>
      <c r="E1558" s="250">
        <f>'Operating Cost Summary'!D1519</f>
        <v>0</v>
      </c>
      <c r="F1558" s="184" t="s">
        <v>122</v>
      </c>
      <c r="G1558" s="185"/>
      <c r="H1558" s="185"/>
      <c r="I1558" s="185"/>
      <c r="J1558" s="185"/>
      <c r="K1558" s="185"/>
      <c r="L1558" s="185"/>
      <c r="M1558" s="185"/>
      <c r="N1558" s="185"/>
      <c r="O1558" s="185"/>
      <c r="P1558" s="185"/>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3">
        <f t="shared" si="35"/>
        <v>0</v>
      </c>
    </row>
    <row r="1559" spans="1:47" ht="17">
      <c r="A1559" s="257"/>
      <c r="B1559" s="249"/>
      <c r="C1559" s="251"/>
      <c r="D1559" s="251"/>
      <c r="E1559" s="251"/>
      <c r="F1559" s="181" t="s">
        <v>123</v>
      </c>
      <c r="G1559" s="182"/>
      <c r="H1559" s="182"/>
      <c r="I1559" s="182"/>
      <c r="J1559" s="182"/>
      <c r="K1559" s="182"/>
      <c r="L1559" s="182"/>
      <c r="M1559" s="182"/>
      <c r="N1559" s="182"/>
      <c r="O1559" s="182"/>
      <c r="P1559" s="182"/>
      <c r="Q1559" s="182"/>
      <c r="R1559" s="182"/>
      <c r="S1559" s="182"/>
      <c r="T1559" s="182"/>
      <c r="U1559" s="182"/>
      <c r="V1559" s="182"/>
      <c r="W1559" s="182"/>
      <c r="X1559" s="182"/>
      <c r="Y1559" s="182"/>
      <c r="Z1559" s="182"/>
      <c r="AA1559" s="182"/>
      <c r="AB1559" s="182"/>
      <c r="AC1559" s="182"/>
      <c r="AD1559" s="182"/>
      <c r="AE1559" s="182"/>
      <c r="AF1559" s="182"/>
      <c r="AG1559" s="182"/>
      <c r="AH1559" s="182"/>
      <c r="AI1559" s="182"/>
      <c r="AJ1559" s="182"/>
      <c r="AK1559" s="182"/>
      <c r="AL1559" s="182"/>
      <c r="AM1559" s="182"/>
      <c r="AN1559" s="182"/>
      <c r="AO1559" s="182"/>
      <c r="AP1559" s="182"/>
      <c r="AQ1559" s="182"/>
      <c r="AR1559" s="182"/>
      <c r="AS1559" s="182"/>
      <c r="AT1559" s="182"/>
      <c r="AU1559" s="183">
        <f t="shared" si="35"/>
        <v>0</v>
      </c>
    </row>
    <row r="1560" spans="1:47" ht="17">
      <c r="A1560" s="257"/>
      <c r="B1560" s="249"/>
      <c r="C1560" s="252"/>
      <c r="D1560" s="252"/>
      <c r="E1560" s="252"/>
      <c r="F1560" s="184" t="s">
        <v>124</v>
      </c>
      <c r="G1560" s="185"/>
      <c r="H1560" s="185"/>
      <c r="I1560" s="185"/>
      <c r="J1560" s="185"/>
      <c r="K1560" s="185"/>
      <c r="L1560" s="185"/>
      <c r="M1560" s="185"/>
      <c r="N1560" s="185"/>
      <c r="O1560" s="185"/>
      <c r="P1560" s="185"/>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3">
        <f t="shared" si="35"/>
        <v>0</v>
      </c>
    </row>
    <row r="1561" spans="1:47" ht="17">
      <c r="A1561" s="257"/>
      <c r="B1561" s="249" t="str">
        <f>'Operating Cost Categories'!A8</f>
        <v>Transportation</v>
      </c>
      <c r="C1561" s="250">
        <f>'Operating Cost Summary'!B1520</f>
        <v>0</v>
      </c>
      <c r="D1561" s="250">
        <f>'Operating Cost Summary'!C1520</f>
        <v>0</v>
      </c>
      <c r="E1561" s="250">
        <f>'Operating Cost Summary'!D1520</f>
        <v>0</v>
      </c>
      <c r="F1561" s="181" t="s">
        <v>122</v>
      </c>
      <c r="G1561" s="182"/>
      <c r="H1561" s="182"/>
      <c r="I1561" s="182"/>
      <c r="J1561" s="182"/>
      <c r="K1561" s="182"/>
      <c r="L1561" s="182"/>
      <c r="M1561" s="182"/>
      <c r="N1561" s="182"/>
      <c r="O1561" s="182"/>
      <c r="P1561" s="182"/>
      <c r="Q1561" s="182"/>
      <c r="R1561" s="182"/>
      <c r="S1561" s="182"/>
      <c r="T1561" s="182"/>
      <c r="U1561" s="182"/>
      <c r="V1561" s="182"/>
      <c r="W1561" s="182"/>
      <c r="X1561" s="182"/>
      <c r="Y1561" s="182"/>
      <c r="Z1561" s="182"/>
      <c r="AA1561" s="182"/>
      <c r="AB1561" s="182"/>
      <c r="AC1561" s="182"/>
      <c r="AD1561" s="182"/>
      <c r="AE1561" s="182"/>
      <c r="AF1561" s="182"/>
      <c r="AG1561" s="182"/>
      <c r="AH1561" s="182"/>
      <c r="AI1561" s="182"/>
      <c r="AJ1561" s="182"/>
      <c r="AK1561" s="182"/>
      <c r="AL1561" s="182"/>
      <c r="AM1561" s="182"/>
      <c r="AN1561" s="182"/>
      <c r="AO1561" s="182"/>
      <c r="AP1561" s="182"/>
      <c r="AQ1561" s="182"/>
      <c r="AR1561" s="182"/>
      <c r="AS1561" s="182"/>
      <c r="AT1561" s="182"/>
      <c r="AU1561" s="183">
        <f t="shared" si="35"/>
        <v>0</v>
      </c>
    </row>
    <row r="1562" spans="1:47" ht="17">
      <c r="A1562" s="257"/>
      <c r="B1562" s="249"/>
      <c r="C1562" s="251"/>
      <c r="D1562" s="251"/>
      <c r="E1562" s="251"/>
      <c r="F1562" s="184" t="s">
        <v>123</v>
      </c>
      <c r="G1562" s="185"/>
      <c r="H1562" s="185"/>
      <c r="I1562" s="185"/>
      <c r="J1562" s="185"/>
      <c r="K1562" s="185"/>
      <c r="L1562" s="185"/>
      <c r="M1562" s="185"/>
      <c r="N1562" s="185"/>
      <c r="O1562" s="185"/>
      <c r="P1562" s="185"/>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3">
        <f t="shared" si="35"/>
        <v>0</v>
      </c>
    </row>
    <row r="1563" spans="1:47" ht="17">
      <c r="A1563" s="257"/>
      <c r="B1563" s="249"/>
      <c r="C1563" s="252"/>
      <c r="D1563" s="252"/>
      <c r="E1563" s="252"/>
      <c r="F1563" s="181" t="s">
        <v>124</v>
      </c>
      <c r="G1563" s="182"/>
      <c r="H1563" s="182"/>
      <c r="I1563" s="182"/>
      <c r="J1563" s="182"/>
      <c r="K1563" s="182"/>
      <c r="L1563" s="182"/>
      <c r="M1563" s="182"/>
      <c r="N1563" s="182"/>
      <c r="O1563" s="182"/>
      <c r="P1563" s="182"/>
      <c r="Q1563" s="182"/>
      <c r="R1563" s="182"/>
      <c r="S1563" s="182"/>
      <c r="T1563" s="182"/>
      <c r="U1563" s="182"/>
      <c r="V1563" s="182"/>
      <c r="W1563" s="182"/>
      <c r="X1563" s="182"/>
      <c r="Y1563" s="182"/>
      <c r="Z1563" s="182"/>
      <c r="AA1563" s="182"/>
      <c r="AB1563" s="182"/>
      <c r="AC1563" s="182"/>
      <c r="AD1563" s="182"/>
      <c r="AE1563" s="182"/>
      <c r="AF1563" s="182"/>
      <c r="AG1563" s="182"/>
      <c r="AH1563" s="182"/>
      <c r="AI1563" s="182"/>
      <c r="AJ1563" s="182"/>
      <c r="AK1563" s="182"/>
      <c r="AL1563" s="182"/>
      <c r="AM1563" s="182"/>
      <c r="AN1563" s="182"/>
      <c r="AO1563" s="182"/>
      <c r="AP1563" s="182"/>
      <c r="AQ1563" s="182"/>
      <c r="AR1563" s="182"/>
      <c r="AS1563" s="182"/>
      <c r="AT1563" s="182"/>
      <c r="AU1563" s="183">
        <f t="shared" si="35"/>
        <v>0</v>
      </c>
    </row>
    <row r="1564" spans="1:47" ht="17">
      <c r="A1564" s="257"/>
      <c r="B1564" s="249" t="str">
        <f>'Operating Cost Categories'!A9</f>
        <v>Consultants/Contracts</v>
      </c>
      <c r="C1564" s="250">
        <f>'Operating Cost Summary'!B1521</f>
        <v>0</v>
      </c>
      <c r="D1564" s="250">
        <f>'Operating Cost Summary'!C1521</f>
        <v>0</v>
      </c>
      <c r="E1564" s="250">
        <f>'Operating Cost Summary'!D1521</f>
        <v>0</v>
      </c>
      <c r="F1564" s="184" t="s">
        <v>122</v>
      </c>
      <c r="G1564" s="185"/>
      <c r="H1564" s="185"/>
      <c r="I1564" s="185"/>
      <c r="J1564" s="185"/>
      <c r="K1564" s="185"/>
      <c r="L1564" s="185"/>
      <c r="M1564" s="185"/>
      <c r="N1564" s="185"/>
      <c r="O1564" s="185"/>
      <c r="P1564" s="185"/>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3">
        <f t="shared" si="35"/>
        <v>0</v>
      </c>
    </row>
    <row r="1565" spans="1:47" ht="17">
      <c r="A1565" s="257"/>
      <c r="B1565" s="249"/>
      <c r="C1565" s="251"/>
      <c r="D1565" s="251"/>
      <c r="E1565" s="251"/>
      <c r="F1565" s="181" t="s">
        <v>123</v>
      </c>
      <c r="G1565" s="182"/>
      <c r="H1565" s="182"/>
      <c r="I1565" s="182"/>
      <c r="J1565" s="182"/>
      <c r="K1565" s="182"/>
      <c r="L1565" s="182"/>
      <c r="M1565" s="182"/>
      <c r="N1565" s="182"/>
      <c r="O1565" s="182"/>
      <c r="P1565" s="182"/>
      <c r="Q1565" s="182"/>
      <c r="R1565" s="182"/>
      <c r="S1565" s="182"/>
      <c r="T1565" s="182"/>
      <c r="U1565" s="182"/>
      <c r="V1565" s="182"/>
      <c r="W1565" s="182"/>
      <c r="X1565" s="182"/>
      <c r="Y1565" s="182"/>
      <c r="Z1565" s="182"/>
      <c r="AA1565" s="182"/>
      <c r="AB1565" s="182"/>
      <c r="AC1565" s="182"/>
      <c r="AD1565" s="182"/>
      <c r="AE1565" s="182"/>
      <c r="AF1565" s="182"/>
      <c r="AG1565" s="182"/>
      <c r="AH1565" s="182"/>
      <c r="AI1565" s="182"/>
      <c r="AJ1565" s="182"/>
      <c r="AK1565" s="182"/>
      <c r="AL1565" s="182"/>
      <c r="AM1565" s="182"/>
      <c r="AN1565" s="182"/>
      <c r="AO1565" s="182"/>
      <c r="AP1565" s="182"/>
      <c r="AQ1565" s="182"/>
      <c r="AR1565" s="182"/>
      <c r="AS1565" s="182"/>
      <c r="AT1565" s="182"/>
      <c r="AU1565" s="183">
        <f t="shared" si="35"/>
        <v>0</v>
      </c>
    </row>
    <row r="1566" spans="1:47" ht="17">
      <c r="A1566" s="257"/>
      <c r="B1566" s="249"/>
      <c r="C1566" s="252"/>
      <c r="D1566" s="252"/>
      <c r="E1566" s="252"/>
      <c r="F1566" s="184" t="s">
        <v>124</v>
      </c>
      <c r="G1566" s="185"/>
      <c r="H1566" s="185"/>
      <c r="I1566" s="185"/>
      <c r="J1566" s="185"/>
      <c r="K1566" s="185"/>
      <c r="L1566" s="185"/>
      <c r="M1566" s="185"/>
      <c r="N1566" s="185"/>
      <c r="O1566" s="185"/>
      <c r="P1566" s="185"/>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3">
        <f t="shared" si="35"/>
        <v>0</v>
      </c>
    </row>
    <row r="1567" spans="1:47" ht="17">
      <c r="A1567" s="257"/>
      <c r="B1567" s="249" t="str">
        <f>'Operating Cost Categories'!A10</f>
        <v>A</v>
      </c>
      <c r="C1567" s="250">
        <f>'Operating Cost Summary'!B1522</f>
        <v>0</v>
      </c>
      <c r="D1567" s="250">
        <f>'Operating Cost Summary'!C1522</f>
        <v>0</v>
      </c>
      <c r="E1567" s="250">
        <f>'Operating Cost Summary'!D1522</f>
        <v>0</v>
      </c>
      <c r="F1567" s="181" t="s">
        <v>122</v>
      </c>
      <c r="G1567" s="182"/>
      <c r="H1567" s="182"/>
      <c r="I1567" s="182"/>
      <c r="J1567" s="182"/>
      <c r="K1567" s="182"/>
      <c r="L1567" s="182"/>
      <c r="M1567" s="182"/>
      <c r="N1567" s="182"/>
      <c r="O1567" s="182"/>
      <c r="P1567" s="182"/>
      <c r="Q1567" s="182"/>
      <c r="R1567" s="182"/>
      <c r="S1567" s="182"/>
      <c r="T1567" s="182"/>
      <c r="U1567" s="182"/>
      <c r="V1567" s="182"/>
      <c r="W1567" s="182"/>
      <c r="X1567" s="182"/>
      <c r="Y1567" s="182"/>
      <c r="Z1567" s="182"/>
      <c r="AA1567" s="182"/>
      <c r="AB1567" s="182"/>
      <c r="AC1567" s="182"/>
      <c r="AD1567" s="182"/>
      <c r="AE1567" s="182"/>
      <c r="AF1567" s="182"/>
      <c r="AG1567" s="182"/>
      <c r="AH1567" s="182"/>
      <c r="AI1567" s="182"/>
      <c r="AJ1567" s="182"/>
      <c r="AK1567" s="182"/>
      <c r="AL1567" s="182"/>
      <c r="AM1567" s="182"/>
      <c r="AN1567" s="182"/>
      <c r="AO1567" s="182"/>
      <c r="AP1567" s="182"/>
      <c r="AQ1567" s="182"/>
      <c r="AR1567" s="182"/>
      <c r="AS1567" s="182"/>
      <c r="AT1567" s="182"/>
      <c r="AU1567" s="183">
        <f t="shared" si="35"/>
        <v>0</v>
      </c>
    </row>
    <row r="1568" spans="1:47" ht="17">
      <c r="A1568" s="257"/>
      <c r="B1568" s="249"/>
      <c r="C1568" s="251"/>
      <c r="D1568" s="251"/>
      <c r="E1568" s="251"/>
      <c r="F1568" s="184" t="s">
        <v>123</v>
      </c>
      <c r="G1568" s="185"/>
      <c r="H1568" s="185"/>
      <c r="I1568" s="185"/>
      <c r="J1568" s="185"/>
      <c r="K1568" s="185"/>
      <c r="L1568" s="185"/>
      <c r="M1568" s="185"/>
      <c r="N1568" s="185"/>
      <c r="O1568" s="185"/>
      <c r="P1568" s="185"/>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3">
        <f t="shared" si="35"/>
        <v>0</v>
      </c>
    </row>
    <row r="1569" spans="1:47" ht="17">
      <c r="A1569" s="257"/>
      <c r="B1569" s="249"/>
      <c r="C1569" s="252"/>
      <c r="D1569" s="252"/>
      <c r="E1569" s="252"/>
      <c r="F1569" s="181" t="s">
        <v>124</v>
      </c>
      <c r="G1569" s="182"/>
      <c r="H1569" s="182"/>
      <c r="I1569" s="182"/>
      <c r="J1569" s="182"/>
      <c r="K1569" s="182"/>
      <c r="L1569" s="182"/>
      <c r="M1569" s="182"/>
      <c r="N1569" s="182"/>
      <c r="O1569" s="182"/>
      <c r="P1569" s="182"/>
      <c r="Q1569" s="182"/>
      <c r="R1569" s="182"/>
      <c r="S1569" s="182"/>
      <c r="T1569" s="182"/>
      <c r="U1569" s="182"/>
      <c r="V1569" s="182"/>
      <c r="W1569" s="182"/>
      <c r="X1569" s="182"/>
      <c r="Y1569" s="182"/>
      <c r="Z1569" s="182"/>
      <c r="AA1569" s="182"/>
      <c r="AB1569" s="182"/>
      <c r="AC1569" s="182"/>
      <c r="AD1569" s="182"/>
      <c r="AE1569" s="182"/>
      <c r="AF1569" s="182"/>
      <c r="AG1569" s="182"/>
      <c r="AH1569" s="182"/>
      <c r="AI1569" s="182"/>
      <c r="AJ1569" s="182"/>
      <c r="AK1569" s="182"/>
      <c r="AL1569" s="182"/>
      <c r="AM1569" s="182"/>
      <c r="AN1569" s="182"/>
      <c r="AO1569" s="182"/>
      <c r="AP1569" s="182"/>
      <c r="AQ1569" s="182"/>
      <c r="AR1569" s="182"/>
      <c r="AS1569" s="182"/>
      <c r="AT1569" s="182"/>
      <c r="AU1569" s="183">
        <f t="shared" si="35"/>
        <v>0</v>
      </c>
    </row>
    <row r="1570" spans="1:47" ht="17">
      <c r="A1570" s="257"/>
      <c r="B1570" s="249" t="str">
        <f>'Operating Cost Categories'!A11</f>
        <v>B</v>
      </c>
      <c r="C1570" s="250">
        <f>'Operating Cost Summary'!B1523</f>
        <v>0</v>
      </c>
      <c r="D1570" s="250">
        <f>'Operating Cost Summary'!C1523</f>
        <v>0</v>
      </c>
      <c r="E1570" s="250">
        <f>'Operating Cost Summary'!D1523</f>
        <v>0</v>
      </c>
      <c r="F1570" s="184" t="s">
        <v>122</v>
      </c>
      <c r="G1570" s="185"/>
      <c r="H1570" s="185"/>
      <c r="I1570" s="185"/>
      <c r="J1570" s="185"/>
      <c r="K1570" s="185"/>
      <c r="L1570" s="185"/>
      <c r="M1570" s="185"/>
      <c r="N1570" s="185"/>
      <c r="O1570" s="185"/>
      <c r="P1570" s="185"/>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3">
        <f t="shared" si="35"/>
        <v>0</v>
      </c>
    </row>
    <row r="1571" spans="1:47" ht="17">
      <c r="A1571" s="257"/>
      <c r="B1571" s="249"/>
      <c r="C1571" s="251"/>
      <c r="D1571" s="251"/>
      <c r="E1571" s="251"/>
      <c r="F1571" s="181" t="s">
        <v>123</v>
      </c>
      <c r="G1571" s="182"/>
      <c r="H1571" s="182"/>
      <c r="I1571" s="182"/>
      <c r="J1571" s="182"/>
      <c r="K1571" s="182"/>
      <c r="L1571" s="182"/>
      <c r="M1571" s="182"/>
      <c r="N1571" s="182"/>
      <c r="O1571" s="182"/>
      <c r="P1571" s="182"/>
      <c r="Q1571" s="182"/>
      <c r="R1571" s="182"/>
      <c r="S1571" s="182"/>
      <c r="T1571" s="182"/>
      <c r="U1571" s="182"/>
      <c r="V1571" s="182"/>
      <c r="W1571" s="182"/>
      <c r="X1571" s="182"/>
      <c r="Y1571" s="182"/>
      <c r="Z1571" s="182"/>
      <c r="AA1571" s="182"/>
      <c r="AB1571" s="182"/>
      <c r="AC1571" s="182"/>
      <c r="AD1571" s="182"/>
      <c r="AE1571" s="182"/>
      <c r="AF1571" s="182"/>
      <c r="AG1571" s="182"/>
      <c r="AH1571" s="182"/>
      <c r="AI1571" s="182"/>
      <c r="AJ1571" s="182"/>
      <c r="AK1571" s="182"/>
      <c r="AL1571" s="182"/>
      <c r="AM1571" s="182"/>
      <c r="AN1571" s="182"/>
      <c r="AO1571" s="182"/>
      <c r="AP1571" s="182"/>
      <c r="AQ1571" s="182"/>
      <c r="AR1571" s="182"/>
      <c r="AS1571" s="182"/>
      <c r="AT1571" s="182"/>
      <c r="AU1571" s="183">
        <f t="shared" si="35"/>
        <v>0</v>
      </c>
    </row>
    <row r="1572" spans="1:47" ht="17">
      <c r="A1572" s="257"/>
      <c r="B1572" s="249"/>
      <c r="C1572" s="252"/>
      <c r="D1572" s="252"/>
      <c r="E1572" s="252"/>
      <c r="F1572" s="184" t="s">
        <v>124</v>
      </c>
      <c r="G1572" s="185"/>
      <c r="H1572" s="185"/>
      <c r="I1572" s="185"/>
      <c r="J1572" s="185"/>
      <c r="K1572" s="185"/>
      <c r="L1572" s="185"/>
      <c r="M1572" s="185"/>
      <c r="N1572" s="185"/>
      <c r="O1572" s="185"/>
      <c r="P1572" s="185"/>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3">
        <f t="shared" si="35"/>
        <v>0</v>
      </c>
    </row>
    <row r="1573" spans="1:47" ht="17">
      <c r="A1573" s="257"/>
      <c r="B1573" s="249" t="str">
        <f>'Operating Cost Categories'!A12</f>
        <v>C</v>
      </c>
      <c r="C1573" s="250">
        <f>'Operating Cost Summary'!B1524</f>
        <v>0</v>
      </c>
      <c r="D1573" s="250">
        <f>'Operating Cost Summary'!C1524</f>
        <v>0</v>
      </c>
      <c r="E1573" s="250">
        <f>'Operating Cost Summary'!D1524</f>
        <v>0</v>
      </c>
      <c r="F1573" s="181" t="s">
        <v>122</v>
      </c>
      <c r="G1573" s="182"/>
      <c r="H1573" s="182"/>
      <c r="I1573" s="182"/>
      <c r="J1573" s="182"/>
      <c r="K1573" s="182"/>
      <c r="L1573" s="182"/>
      <c r="M1573" s="182"/>
      <c r="N1573" s="182"/>
      <c r="O1573" s="182"/>
      <c r="P1573" s="182"/>
      <c r="Q1573" s="182"/>
      <c r="R1573" s="182"/>
      <c r="S1573" s="182"/>
      <c r="T1573" s="182"/>
      <c r="U1573" s="182"/>
      <c r="V1573" s="182"/>
      <c r="W1573" s="182"/>
      <c r="X1573" s="182"/>
      <c r="Y1573" s="182"/>
      <c r="Z1573" s="182"/>
      <c r="AA1573" s="182"/>
      <c r="AB1573" s="182"/>
      <c r="AC1573" s="182"/>
      <c r="AD1573" s="182"/>
      <c r="AE1573" s="182"/>
      <c r="AF1573" s="182"/>
      <c r="AG1573" s="182"/>
      <c r="AH1573" s="182"/>
      <c r="AI1573" s="182"/>
      <c r="AJ1573" s="182"/>
      <c r="AK1573" s="182"/>
      <c r="AL1573" s="182"/>
      <c r="AM1573" s="182"/>
      <c r="AN1573" s="182"/>
      <c r="AO1573" s="182"/>
      <c r="AP1573" s="182"/>
      <c r="AQ1573" s="182"/>
      <c r="AR1573" s="182"/>
      <c r="AS1573" s="182"/>
      <c r="AT1573" s="182"/>
      <c r="AU1573" s="183">
        <f t="shared" si="35"/>
        <v>0</v>
      </c>
    </row>
    <row r="1574" spans="1:47" ht="17">
      <c r="A1574" s="257"/>
      <c r="B1574" s="249"/>
      <c r="C1574" s="251"/>
      <c r="D1574" s="251"/>
      <c r="E1574" s="251"/>
      <c r="F1574" s="184" t="s">
        <v>123</v>
      </c>
      <c r="G1574" s="185"/>
      <c r="H1574" s="185"/>
      <c r="I1574" s="185"/>
      <c r="J1574" s="185"/>
      <c r="K1574" s="185"/>
      <c r="L1574" s="185"/>
      <c r="M1574" s="185"/>
      <c r="N1574" s="185"/>
      <c r="O1574" s="185"/>
      <c r="P1574" s="185"/>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3">
        <f t="shared" si="35"/>
        <v>0</v>
      </c>
    </row>
    <row r="1575" spans="1:47" ht="17">
      <c r="A1575" s="257"/>
      <c r="B1575" s="249"/>
      <c r="C1575" s="252"/>
      <c r="D1575" s="252"/>
      <c r="E1575" s="252"/>
      <c r="F1575" s="181" t="s">
        <v>124</v>
      </c>
      <c r="G1575" s="182"/>
      <c r="H1575" s="182"/>
      <c r="I1575" s="182"/>
      <c r="J1575" s="182"/>
      <c r="K1575" s="182"/>
      <c r="L1575" s="182"/>
      <c r="M1575" s="182"/>
      <c r="N1575" s="182"/>
      <c r="O1575" s="182"/>
      <c r="P1575" s="182"/>
      <c r="Q1575" s="182"/>
      <c r="R1575" s="182"/>
      <c r="S1575" s="182"/>
      <c r="T1575" s="182"/>
      <c r="U1575" s="182"/>
      <c r="V1575" s="182"/>
      <c r="W1575" s="182"/>
      <c r="X1575" s="182"/>
      <c r="Y1575" s="182"/>
      <c r="Z1575" s="182"/>
      <c r="AA1575" s="182"/>
      <c r="AB1575" s="182"/>
      <c r="AC1575" s="182"/>
      <c r="AD1575" s="182"/>
      <c r="AE1575" s="182"/>
      <c r="AF1575" s="182"/>
      <c r="AG1575" s="182"/>
      <c r="AH1575" s="182"/>
      <c r="AI1575" s="182"/>
      <c r="AJ1575" s="182"/>
      <c r="AK1575" s="182"/>
      <c r="AL1575" s="182"/>
      <c r="AM1575" s="182"/>
      <c r="AN1575" s="182"/>
      <c r="AO1575" s="182"/>
      <c r="AP1575" s="182"/>
      <c r="AQ1575" s="182"/>
      <c r="AR1575" s="182"/>
      <c r="AS1575" s="182"/>
      <c r="AT1575" s="182"/>
      <c r="AU1575" s="183">
        <f t="shared" si="35"/>
        <v>0</v>
      </c>
    </row>
    <row r="1576" spans="1:47" ht="17">
      <c r="A1576" s="257"/>
      <c r="B1576" s="249" t="str">
        <f>'Operating Cost Categories'!A13</f>
        <v>D</v>
      </c>
      <c r="C1576" s="250">
        <f>'Operating Cost Summary'!B1525</f>
        <v>0</v>
      </c>
      <c r="D1576" s="250">
        <f>'Operating Cost Summary'!C1525</f>
        <v>0</v>
      </c>
      <c r="E1576" s="250">
        <f>'Operating Cost Summary'!D1525</f>
        <v>0</v>
      </c>
      <c r="F1576" s="184" t="s">
        <v>122</v>
      </c>
      <c r="G1576" s="185"/>
      <c r="H1576" s="185"/>
      <c r="I1576" s="185"/>
      <c r="J1576" s="185"/>
      <c r="K1576" s="185"/>
      <c r="L1576" s="185"/>
      <c r="M1576" s="185"/>
      <c r="N1576" s="185"/>
      <c r="O1576" s="185"/>
      <c r="P1576" s="185"/>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3">
        <f t="shared" si="35"/>
        <v>0</v>
      </c>
    </row>
    <row r="1577" spans="1:47" ht="17">
      <c r="A1577" s="257"/>
      <c r="B1577" s="249"/>
      <c r="C1577" s="251"/>
      <c r="D1577" s="251"/>
      <c r="E1577" s="251"/>
      <c r="F1577" s="181" t="s">
        <v>123</v>
      </c>
      <c r="G1577" s="182"/>
      <c r="H1577" s="182"/>
      <c r="I1577" s="182"/>
      <c r="J1577" s="182"/>
      <c r="K1577" s="182"/>
      <c r="L1577" s="182"/>
      <c r="M1577" s="182"/>
      <c r="N1577" s="182"/>
      <c r="O1577" s="182"/>
      <c r="P1577" s="182"/>
      <c r="Q1577" s="182"/>
      <c r="R1577" s="182"/>
      <c r="S1577" s="182"/>
      <c r="T1577" s="182"/>
      <c r="U1577" s="182"/>
      <c r="V1577" s="182"/>
      <c r="W1577" s="182"/>
      <c r="X1577" s="182"/>
      <c r="Y1577" s="182"/>
      <c r="Z1577" s="182"/>
      <c r="AA1577" s="182"/>
      <c r="AB1577" s="182"/>
      <c r="AC1577" s="182"/>
      <c r="AD1577" s="182"/>
      <c r="AE1577" s="182"/>
      <c r="AF1577" s="182"/>
      <c r="AG1577" s="182"/>
      <c r="AH1577" s="182"/>
      <c r="AI1577" s="182"/>
      <c r="AJ1577" s="182"/>
      <c r="AK1577" s="182"/>
      <c r="AL1577" s="182"/>
      <c r="AM1577" s="182"/>
      <c r="AN1577" s="182"/>
      <c r="AO1577" s="182"/>
      <c r="AP1577" s="182"/>
      <c r="AQ1577" s="182"/>
      <c r="AR1577" s="182"/>
      <c r="AS1577" s="182"/>
      <c r="AT1577" s="182"/>
      <c r="AU1577" s="183">
        <f t="shared" si="35"/>
        <v>0</v>
      </c>
    </row>
    <row r="1578" spans="1:47" ht="17">
      <c r="A1578" s="257"/>
      <c r="B1578" s="249"/>
      <c r="C1578" s="252"/>
      <c r="D1578" s="252"/>
      <c r="E1578" s="252"/>
      <c r="F1578" s="184" t="s">
        <v>124</v>
      </c>
      <c r="G1578" s="185"/>
      <c r="H1578" s="185"/>
      <c r="I1578" s="185"/>
      <c r="J1578" s="185"/>
      <c r="K1578" s="185"/>
      <c r="L1578" s="185"/>
      <c r="M1578" s="185"/>
      <c r="N1578" s="185"/>
      <c r="O1578" s="185"/>
      <c r="P1578" s="185"/>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3">
        <f t="shared" si="35"/>
        <v>0</v>
      </c>
    </row>
    <row r="1579" spans="1:47" ht="17">
      <c r="A1579" s="257"/>
      <c r="B1579" s="249" t="str">
        <f>'Operating Cost Categories'!A14</f>
        <v>E</v>
      </c>
      <c r="C1579" s="250">
        <f>'Operating Cost Summary'!B1526</f>
        <v>0</v>
      </c>
      <c r="D1579" s="250">
        <f>'Operating Cost Summary'!C1526</f>
        <v>0</v>
      </c>
      <c r="E1579" s="250">
        <f>'Operating Cost Summary'!D1526</f>
        <v>0</v>
      </c>
      <c r="F1579" s="181" t="s">
        <v>122</v>
      </c>
      <c r="G1579" s="182"/>
      <c r="H1579" s="182"/>
      <c r="I1579" s="182"/>
      <c r="J1579" s="182"/>
      <c r="K1579" s="182"/>
      <c r="L1579" s="182"/>
      <c r="M1579" s="182"/>
      <c r="N1579" s="182"/>
      <c r="O1579" s="182"/>
      <c r="P1579" s="182"/>
      <c r="Q1579" s="182"/>
      <c r="R1579" s="182"/>
      <c r="S1579" s="182"/>
      <c r="T1579" s="182"/>
      <c r="U1579" s="182"/>
      <c r="V1579" s="182"/>
      <c r="W1579" s="182"/>
      <c r="X1579" s="182"/>
      <c r="Y1579" s="182"/>
      <c r="Z1579" s="182"/>
      <c r="AA1579" s="182"/>
      <c r="AB1579" s="182"/>
      <c r="AC1579" s="182"/>
      <c r="AD1579" s="182"/>
      <c r="AE1579" s="182"/>
      <c r="AF1579" s="182"/>
      <c r="AG1579" s="182"/>
      <c r="AH1579" s="182"/>
      <c r="AI1579" s="182"/>
      <c r="AJ1579" s="182"/>
      <c r="AK1579" s="182"/>
      <c r="AL1579" s="182"/>
      <c r="AM1579" s="182"/>
      <c r="AN1579" s="182"/>
      <c r="AO1579" s="182"/>
      <c r="AP1579" s="182"/>
      <c r="AQ1579" s="182"/>
      <c r="AR1579" s="182"/>
      <c r="AS1579" s="182"/>
      <c r="AT1579" s="182"/>
      <c r="AU1579" s="183">
        <f t="shared" si="35"/>
        <v>0</v>
      </c>
    </row>
    <row r="1580" spans="1:47" ht="17">
      <c r="A1580" s="257"/>
      <c r="B1580" s="249"/>
      <c r="C1580" s="251"/>
      <c r="D1580" s="251"/>
      <c r="E1580" s="251"/>
      <c r="F1580" s="184" t="s">
        <v>123</v>
      </c>
      <c r="G1580" s="186"/>
      <c r="H1580" s="186"/>
      <c r="I1580" s="186"/>
      <c r="J1580" s="186"/>
      <c r="K1580" s="186"/>
      <c r="L1580" s="186"/>
      <c r="M1580" s="186"/>
      <c r="N1580" s="186"/>
      <c r="O1580" s="186"/>
      <c r="P1580" s="186"/>
      <c r="Q1580" s="186"/>
      <c r="R1580" s="186"/>
      <c r="S1580" s="186"/>
      <c r="T1580" s="186"/>
      <c r="U1580" s="186"/>
      <c r="V1580" s="186"/>
      <c r="W1580" s="186"/>
      <c r="X1580" s="186"/>
      <c r="Y1580" s="186"/>
      <c r="Z1580" s="186"/>
      <c r="AA1580" s="186"/>
      <c r="AB1580" s="186"/>
      <c r="AC1580" s="186"/>
      <c r="AD1580" s="186"/>
      <c r="AE1580" s="186"/>
      <c r="AF1580" s="186"/>
      <c r="AG1580" s="186"/>
      <c r="AH1580" s="186"/>
      <c r="AI1580" s="186"/>
      <c r="AJ1580" s="186"/>
      <c r="AK1580" s="186"/>
      <c r="AL1580" s="186"/>
      <c r="AM1580" s="186"/>
      <c r="AN1580" s="186"/>
      <c r="AO1580" s="186"/>
      <c r="AP1580" s="186"/>
      <c r="AQ1580" s="186"/>
      <c r="AR1580" s="186"/>
      <c r="AS1580" s="186"/>
      <c r="AT1580" s="186"/>
      <c r="AU1580" s="183">
        <f t="shared" si="35"/>
        <v>0</v>
      </c>
    </row>
    <row r="1581" spans="1:47" ht="17">
      <c r="A1581" s="257"/>
      <c r="B1581" s="249"/>
      <c r="C1581" s="252"/>
      <c r="D1581" s="252"/>
      <c r="E1581" s="252"/>
      <c r="F1581" s="181" t="s">
        <v>124</v>
      </c>
      <c r="G1581" s="187"/>
      <c r="H1581" s="187"/>
      <c r="I1581" s="187"/>
      <c r="J1581" s="187"/>
      <c r="K1581" s="187"/>
      <c r="L1581" s="187"/>
      <c r="M1581" s="187"/>
      <c r="N1581" s="187"/>
      <c r="O1581" s="187"/>
      <c r="P1581" s="187"/>
      <c r="Q1581" s="187"/>
      <c r="R1581" s="187"/>
      <c r="S1581" s="187"/>
      <c r="T1581" s="187"/>
      <c r="U1581" s="187"/>
      <c r="V1581" s="187"/>
      <c r="W1581" s="187"/>
      <c r="X1581" s="187"/>
      <c r="Y1581" s="187"/>
      <c r="Z1581" s="187"/>
      <c r="AA1581" s="187"/>
      <c r="AB1581" s="187"/>
      <c r="AC1581" s="187"/>
      <c r="AD1581" s="187"/>
      <c r="AE1581" s="187"/>
      <c r="AF1581" s="187"/>
      <c r="AG1581" s="187"/>
      <c r="AH1581" s="187"/>
      <c r="AI1581" s="187"/>
      <c r="AJ1581" s="187"/>
      <c r="AK1581" s="187"/>
      <c r="AL1581" s="187"/>
      <c r="AM1581" s="187"/>
      <c r="AN1581" s="187"/>
      <c r="AO1581" s="187"/>
      <c r="AP1581" s="187"/>
      <c r="AQ1581" s="187"/>
      <c r="AR1581" s="187"/>
      <c r="AS1581" s="187"/>
      <c r="AT1581" s="187"/>
      <c r="AU1581" s="183">
        <f t="shared" si="35"/>
        <v>0</v>
      </c>
    </row>
    <row r="1583" spans="1:47" ht="19">
      <c r="A1583" s="261" t="s">
        <v>132</v>
      </c>
      <c r="B1583" s="263" t="s">
        <v>120</v>
      </c>
      <c r="C1583" s="264" t="s">
        <v>27</v>
      </c>
      <c r="D1583" s="264" t="s">
        <v>28</v>
      </c>
      <c r="E1583" s="264" t="s">
        <v>29</v>
      </c>
      <c r="F1583" s="253" t="s">
        <v>26</v>
      </c>
      <c r="G1583" s="254" t="s">
        <v>2</v>
      </c>
      <c r="H1583" s="255"/>
      <c r="I1583" s="255"/>
      <c r="J1583" s="255"/>
      <c r="K1583" s="255"/>
      <c r="L1583" s="255"/>
      <c r="M1583" s="255"/>
      <c r="N1583" s="255"/>
      <c r="O1583" s="255"/>
      <c r="P1583" s="255"/>
      <c r="Q1583" s="255"/>
      <c r="R1583" s="255"/>
      <c r="S1583" s="255"/>
      <c r="T1583" s="255"/>
      <c r="U1583" s="255"/>
      <c r="V1583" s="255"/>
      <c r="W1583" s="255"/>
      <c r="X1583" s="255"/>
      <c r="Y1583" s="255"/>
      <c r="Z1583" s="255"/>
      <c r="AA1583" s="255"/>
      <c r="AB1583" s="255"/>
      <c r="AC1583" s="255"/>
      <c r="AD1583" s="255"/>
      <c r="AE1583" s="255"/>
      <c r="AF1583" s="255"/>
      <c r="AG1583" s="255"/>
      <c r="AH1583" s="255"/>
      <c r="AI1583" s="255"/>
      <c r="AJ1583" s="255"/>
      <c r="AK1583" s="255"/>
      <c r="AL1583" s="255"/>
      <c r="AM1583" s="255"/>
      <c r="AN1583" s="255"/>
      <c r="AO1583" s="255"/>
      <c r="AP1583" s="255"/>
      <c r="AQ1583" s="255"/>
      <c r="AR1583" s="255"/>
      <c r="AS1583" s="255"/>
      <c r="AT1583" s="255"/>
      <c r="AU1583" s="256" t="s">
        <v>0</v>
      </c>
    </row>
    <row r="1584" spans="1:47" ht="18">
      <c r="A1584" s="262"/>
      <c r="B1584" s="263"/>
      <c r="C1584" s="265"/>
      <c r="D1584" s="265"/>
      <c r="E1584" s="265"/>
      <c r="F1584" s="253"/>
      <c r="G1584" s="180" t="str">
        <f>'Initiative Basics'!C3</f>
        <v>A</v>
      </c>
      <c r="H1584" s="180" t="str">
        <f>'Initiative Basics'!C4</f>
        <v>B</v>
      </c>
      <c r="I1584" s="180" t="str">
        <f>'Initiative Basics'!C5</f>
        <v>C</v>
      </c>
      <c r="J1584" s="180" t="str">
        <f>'Initiative Basics'!C6</f>
        <v>D</v>
      </c>
      <c r="K1584" s="180" t="str">
        <f>'Initiative Basics'!C7</f>
        <v>E</v>
      </c>
      <c r="L1584" s="180" t="str">
        <f>'Initiative Basics'!C8</f>
        <v>F</v>
      </c>
      <c r="M1584" s="180" t="str">
        <f>'Initiative Basics'!C9</f>
        <v>G</v>
      </c>
      <c r="N1584" s="180" t="str">
        <f>'Initiative Basics'!C10</f>
        <v>H</v>
      </c>
      <c r="O1584" s="180" t="str">
        <f>'Initiative Basics'!C11</f>
        <v>I</v>
      </c>
      <c r="P1584" s="180" t="str">
        <f>'Initiative Basics'!C12</f>
        <v>J</v>
      </c>
      <c r="Q1584" s="180" t="str">
        <f>'Initiative Basics'!C13</f>
        <v>K</v>
      </c>
      <c r="R1584" s="180" t="str">
        <f>'Initiative Basics'!C14</f>
        <v>L</v>
      </c>
      <c r="S1584" s="180" t="str">
        <f>'Initiative Basics'!C15</f>
        <v>M</v>
      </c>
      <c r="T1584" s="180" t="str">
        <f>'Initiative Basics'!C16</f>
        <v>N</v>
      </c>
      <c r="U1584" s="180" t="str">
        <f>'Initiative Basics'!C17</f>
        <v>O</v>
      </c>
      <c r="V1584" s="180" t="str">
        <f>'Initiative Basics'!C18</f>
        <v>P</v>
      </c>
      <c r="W1584" s="180" t="str">
        <f>'Initiative Basics'!C19</f>
        <v>Q</v>
      </c>
      <c r="X1584" s="180" t="str">
        <f>'Initiative Basics'!C20</f>
        <v>R</v>
      </c>
      <c r="Y1584" s="180" t="str">
        <f>'Initiative Basics'!C21</f>
        <v>S</v>
      </c>
      <c r="Z1584" s="180" t="str">
        <f>'Initiative Basics'!C22</f>
        <v>T</v>
      </c>
      <c r="AA1584" s="180" t="str">
        <f>'Initiative Basics'!C23</f>
        <v>U</v>
      </c>
      <c r="AB1584" s="180" t="str">
        <f>'Initiative Basics'!C24</f>
        <v>V</v>
      </c>
      <c r="AC1584" s="180" t="str">
        <f>'Initiative Basics'!C25</f>
        <v>W</v>
      </c>
      <c r="AD1584" s="180" t="str">
        <f>'Initiative Basics'!C26</f>
        <v>X</v>
      </c>
      <c r="AE1584" s="180" t="str">
        <f>'Initiative Basics'!C27</f>
        <v>Y</v>
      </c>
      <c r="AF1584" s="180" t="str">
        <f>'Initiative Basics'!C28</f>
        <v>Z</v>
      </c>
      <c r="AG1584" s="180">
        <f>'Initiative Basics'!C29</f>
        <v>0</v>
      </c>
      <c r="AH1584" s="180">
        <f>'Initiative Basics'!C30</f>
        <v>0</v>
      </c>
      <c r="AI1584" s="180">
        <f>'Initiative Basics'!C31</f>
        <v>0</v>
      </c>
      <c r="AJ1584" s="180">
        <f>'Initiative Basics'!C32</f>
        <v>0</v>
      </c>
      <c r="AK1584" s="180">
        <f>'Initiative Basics'!C33</f>
        <v>0</v>
      </c>
      <c r="AL1584" s="180">
        <f>'Initiative Basics'!C34</f>
        <v>0</v>
      </c>
      <c r="AM1584" s="180">
        <f>'Initiative Basics'!C35</f>
        <v>0</v>
      </c>
      <c r="AN1584" s="180">
        <f>'Initiative Basics'!C36</f>
        <v>0</v>
      </c>
      <c r="AO1584" s="180">
        <f>'Initiative Basics'!C37</f>
        <v>0</v>
      </c>
      <c r="AP1584" s="180">
        <f>'Initiative Basics'!C38</f>
        <v>0</v>
      </c>
      <c r="AQ1584" s="180">
        <f>'Initiative Basics'!C39</f>
        <v>0</v>
      </c>
      <c r="AR1584" s="180">
        <f>'Initiative Basics'!C40</f>
        <v>0</v>
      </c>
      <c r="AS1584" s="180">
        <f>'Initiative Basics'!C41</f>
        <v>0</v>
      </c>
      <c r="AT1584" s="180">
        <f>'Initiative Basics'!C42</f>
        <v>0</v>
      </c>
      <c r="AU1584" s="256"/>
    </row>
    <row r="1585" spans="1:47" ht="17">
      <c r="A1585" s="257">
        <f>'Initiative Basics'!A40</f>
        <v>0</v>
      </c>
      <c r="B1585" s="258" t="str">
        <f>'Operating Cost Categories'!A2</f>
        <v>Staff</v>
      </c>
      <c r="C1585" s="250">
        <f>'Operating Cost Summary'!B1556</f>
        <v>0</v>
      </c>
      <c r="D1585" s="250">
        <f>'Operating Cost Summary'!C1556</f>
        <v>0</v>
      </c>
      <c r="E1585" s="250">
        <f>'Operating Cost Summary'!D1556</f>
        <v>0</v>
      </c>
      <c r="F1585" s="181" t="s">
        <v>122</v>
      </c>
      <c r="G1585" s="182"/>
      <c r="H1585" s="182"/>
      <c r="I1585" s="182"/>
      <c r="J1585" s="182"/>
      <c r="K1585" s="182"/>
      <c r="L1585" s="182"/>
      <c r="M1585" s="182"/>
      <c r="N1585" s="182"/>
      <c r="O1585" s="182"/>
      <c r="P1585" s="182"/>
      <c r="Q1585" s="182"/>
      <c r="R1585" s="182"/>
      <c r="S1585" s="182"/>
      <c r="T1585" s="182"/>
      <c r="U1585" s="182"/>
      <c r="V1585" s="182"/>
      <c r="W1585" s="182"/>
      <c r="X1585" s="182"/>
      <c r="Y1585" s="182"/>
      <c r="Z1585" s="182"/>
      <c r="AA1585" s="182"/>
      <c r="AB1585" s="182"/>
      <c r="AC1585" s="182"/>
      <c r="AD1585" s="182"/>
      <c r="AE1585" s="182"/>
      <c r="AF1585" s="182"/>
      <c r="AG1585" s="182"/>
      <c r="AH1585" s="182"/>
      <c r="AI1585" s="182"/>
      <c r="AJ1585" s="182"/>
      <c r="AK1585" s="182"/>
      <c r="AL1585" s="182"/>
      <c r="AM1585" s="182"/>
      <c r="AN1585" s="182"/>
      <c r="AO1585" s="182"/>
      <c r="AP1585" s="182"/>
      <c r="AQ1585" s="182"/>
      <c r="AR1585" s="182"/>
      <c r="AS1585" s="182"/>
      <c r="AT1585" s="182"/>
      <c r="AU1585" s="183">
        <f>SUM(G1585:AT1585)</f>
        <v>0</v>
      </c>
    </row>
    <row r="1586" spans="1:47" ht="17">
      <c r="A1586" s="257"/>
      <c r="B1586" s="259"/>
      <c r="C1586" s="251"/>
      <c r="D1586" s="251"/>
      <c r="E1586" s="251"/>
      <c r="F1586" s="184" t="s">
        <v>123</v>
      </c>
      <c r="G1586" s="185"/>
      <c r="H1586" s="185"/>
      <c r="I1586" s="185"/>
      <c r="J1586" s="185"/>
      <c r="K1586" s="185"/>
      <c r="L1586" s="185"/>
      <c r="M1586" s="185"/>
      <c r="N1586" s="185"/>
      <c r="O1586" s="185"/>
      <c r="P1586" s="185"/>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3">
        <f t="shared" ref="AU1586:AU1623" si="36">SUM(G1586:AT1586)</f>
        <v>0</v>
      </c>
    </row>
    <row r="1587" spans="1:47" ht="17">
      <c r="A1587" s="257"/>
      <c r="B1587" s="260"/>
      <c r="C1587" s="252"/>
      <c r="D1587" s="252"/>
      <c r="E1587" s="252"/>
      <c r="F1587" s="181" t="s">
        <v>124</v>
      </c>
      <c r="G1587" s="182"/>
      <c r="H1587" s="182"/>
      <c r="I1587" s="182"/>
      <c r="J1587" s="182"/>
      <c r="K1587" s="182"/>
      <c r="L1587" s="182"/>
      <c r="M1587" s="182"/>
      <c r="N1587" s="182"/>
      <c r="O1587" s="182"/>
      <c r="P1587" s="182"/>
      <c r="Q1587" s="182"/>
      <c r="R1587" s="182"/>
      <c r="S1587" s="182"/>
      <c r="T1587" s="182"/>
      <c r="U1587" s="182"/>
      <c r="V1587" s="182"/>
      <c r="W1587" s="182"/>
      <c r="X1587" s="182"/>
      <c r="Y1587" s="182"/>
      <c r="Z1587" s="182"/>
      <c r="AA1587" s="182"/>
      <c r="AB1587" s="182"/>
      <c r="AC1587" s="182"/>
      <c r="AD1587" s="182"/>
      <c r="AE1587" s="182"/>
      <c r="AF1587" s="182"/>
      <c r="AG1587" s="182"/>
      <c r="AH1587" s="182"/>
      <c r="AI1587" s="182"/>
      <c r="AJ1587" s="182"/>
      <c r="AK1587" s="182"/>
      <c r="AL1587" s="182"/>
      <c r="AM1587" s="182"/>
      <c r="AN1587" s="182"/>
      <c r="AO1587" s="182"/>
      <c r="AP1587" s="182"/>
      <c r="AQ1587" s="182"/>
      <c r="AR1587" s="182"/>
      <c r="AS1587" s="182"/>
      <c r="AT1587" s="182"/>
      <c r="AU1587" s="183">
        <f t="shared" si="36"/>
        <v>0</v>
      </c>
    </row>
    <row r="1588" spans="1:47" ht="17">
      <c r="A1588" s="257"/>
      <c r="B1588" s="258" t="str">
        <f>'Operating Cost Categories'!A3</f>
        <v>Insurance</v>
      </c>
      <c r="C1588" s="250">
        <f>'Operating Cost Summary'!B1557</f>
        <v>0</v>
      </c>
      <c r="D1588" s="250">
        <f>'Operating Cost Summary'!C1557</f>
        <v>0</v>
      </c>
      <c r="E1588" s="250">
        <f>'Operating Cost Summary'!D1557</f>
        <v>0</v>
      </c>
      <c r="F1588" s="184" t="s">
        <v>122</v>
      </c>
      <c r="G1588" s="185"/>
      <c r="H1588" s="185"/>
      <c r="I1588" s="185"/>
      <c r="J1588" s="185"/>
      <c r="K1588" s="185"/>
      <c r="L1588" s="185"/>
      <c r="M1588" s="185"/>
      <c r="N1588" s="185"/>
      <c r="O1588" s="185"/>
      <c r="P1588" s="185"/>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3">
        <f t="shared" si="36"/>
        <v>0</v>
      </c>
    </row>
    <row r="1589" spans="1:47" ht="17">
      <c r="A1589" s="257"/>
      <c r="B1589" s="259"/>
      <c r="C1589" s="251"/>
      <c r="D1589" s="251"/>
      <c r="E1589" s="251"/>
      <c r="F1589" s="181" t="s">
        <v>123</v>
      </c>
      <c r="G1589" s="182"/>
      <c r="H1589" s="182"/>
      <c r="I1589" s="182"/>
      <c r="J1589" s="182"/>
      <c r="K1589" s="182"/>
      <c r="L1589" s="182"/>
      <c r="M1589" s="182"/>
      <c r="N1589" s="182"/>
      <c r="O1589" s="182"/>
      <c r="P1589" s="182"/>
      <c r="Q1589" s="182"/>
      <c r="R1589" s="182"/>
      <c r="S1589" s="182"/>
      <c r="T1589" s="182"/>
      <c r="U1589" s="182"/>
      <c r="V1589" s="182"/>
      <c r="W1589" s="182"/>
      <c r="X1589" s="182"/>
      <c r="Y1589" s="182"/>
      <c r="Z1589" s="182"/>
      <c r="AA1589" s="182"/>
      <c r="AB1589" s="182"/>
      <c r="AC1589" s="182"/>
      <c r="AD1589" s="182"/>
      <c r="AE1589" s="182"/>
      <c r="AF1589" s="182"/>
      <c r="AG1589" s="182"/>
      <c r="AH1589" s="182"/>
      <c r="AI1589" s="182"/>
      <c r="AJ1589" s="182"/>
      <c r="AK1589" s="182"/>
      <c r="AL1589" s="182"/>
      <c r="AM1589" s="182"/>
      <c r="AN1589" s="182"/>
      <c r="AO1589" s="182"/>
      <c r="AP1589" s="182"/>
      <c r="AQ1589" s="182"/>
      <c r="AR1589" s="182"/>
      <c r="AS1589" s="182"/>
      <c r="AT1589" s="182"/>
      <c r="AU1589" s="183">
        <f t="shared" si="36"/>
        <v>0</v>
      </c>
    </row>
    <row r="1590" spans="1:47" ht="17">
      <c r="A1590" s="257"/>
      <c r="B1590" s="260"/>
      <c r="C1590" s="252"/>
      <c r="D1590" s="252"/>
      <c r="E1590" s="252"/>
      <c r="F1590" s="184" t="s">
        <v>124</v>
      </c>
      <c r="G1590" s="185"/>
      <c r="H1590" s="185"/>
      <c r="I1590" s="185"/>
      <c r="J1590" s="185"/>
      <c r="K1590" s="185"/>
      <c r="L1590" s="185"/>
      <c r="M1590" s="185"/>
      <c r="N1590" s="185"/>
      <c r="O1590" s="185"/>
      <c r="P1590" s="185"/>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3">
        <f t="shared" si="36"/>
        <v>0</v>
      </c>
    </row>
    <row r="1591" spans="1:47" ht="17">
      <c r="A1591" s="257"/>
      <c r="B1591" s="249" t="str">
        <f>'Operating Cost Categories'!A4</f>
        <v>Rent</v>
      </c>
      <c r="C1591" s="250">
        <f>'Operating Cost Summary'!B1558</f>
        <v>0</v>
      </c>
      <c r="D1591" s="250">
        <f>'Operating Cost Summary'!C1558</f>
        <v>0</v>
      </c>
      <c r="E1591" s="250">
        <f>'Operating Cost Summary'!D1558</f>
        <v>0</v>
      </c>
      <c r="F1591" s="181" t="s">
        <v>122</v>
      </c>
      <c r="G1591" s="182"/>
      <c r="H1591" s="182"/>
      <c r="I1591" s="182"/>
      <c r="J1591" s="182"/>
      <c r="K1591" s="182"/>
      <c r="L1591" s="182"/>
      <c r="M1591" s="182"/>
      <c r="N1591" s="182"/>
      <c r="O1591" s="182"/>
      <c r="P1591" s="182"/>
      <c r="Q1591" s="182"/>
      <c r="R1591" s="182"/>
      <c r="S1591" s="182"/>
      <c r="T1591" s="182"/>
      <c r="U1591" s="182"/>
      <c r="V1591" s="182"/>
      <c r="W1591" s="182"/>
      <c r="X1591" s="182"/>
      <c r="Y1591" s="182"/>
      <c r="Z1591" s="182"/>
      <c r="AA1591" s="182"/>
      <c r="AB1591" s="182"/>
      <c r="AC1591" s="182"/>
      <c r="AD1591" s="182"/>
      <c r="AE1591" s="182"/>
      <c r="AF1591" s="182"/>
      <c r="AG1591" s="182"/>
      <c r="AH1591" s="182"/>
      <c r="AI1591" s="182"/>
      <c r="AJ1591" s="182"/>
      <c r="AK1591" s="182"/>
      <c r="AL1591" s="182"/>
      <c r="AM1591" s="182"/>
      <c r="AN1591" s="182"/>
      <c r="AO1591" s="182"/>
      <c r="AP1591" s="182"/>
      <c r="AQ1591" s="182"/>
      <c r="AR1591" s="182"/>
      <c r="AS1591" s="182"/>
      <c r="AT1591" s="182"/>
      <c r="AU1591" s="183">
        <f t="shared" si="36"/>
        <v>0</v>
      </c>
    </row>
    <row r="1592" spans="1:47" ht="17">
      <c r="A1592" s="257"/>
      <c r="B1592" s="249"/>
      <c r="C1592" s="251"/>
      <c r="D1592" s="251"/>
      <c r="E1592" s="251"/>
      <c r="F1592" s="184" t="s">
        <v>123</v>
      </c>
      <c r="G1592" s="185"/>
      <c r="H1592" s="185"/>
      <c r="I1592" s="185"/>
      <c r="J1592" s="185"/>
      <c r="K1592" s="185"/>
      <c r="L1592" s="185"/>
      <c r="M1592" s="185"/>
      <c r="N1592" s="185"/>
      <c r="O1592" s="185"/>
      <c r="P1592" s="185"/>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3">
        <f t="shared" si="36"/>
        <v>0</v>
      </c>
    </row>
    <row r="1593" spans="1:47" ht="17">
      <c r="A1593" s="257"/>
      <c r="B1593" s="249"/>
      <c r="C1593" s="252"/>
      <c r="D1593" s="252"/>
      <c r="E1593" s="252"/>
      <c r="F1593" s="181" t="s">
        <v>124</v>
      </c>
      <c r="G1593" s="182"/>
      <c r="H1593" s="182"/>
      <c r="I1593" s="182"/>
      <c r="J1593" s="182"/>
      <c r="K1593" s="182"/>
      <c r="L1593" s="182"/>
      <c r="M1593" s="182"/>
      <c r="N1593" s="182"/>
      <c r="O1593" s="182"/>
      <c r="P1593" s="182"/>
      <c r="Q1593" s="182"/>
      <c r="R1593" s="182"/>
      <c r="S1593" s="182"/>
      <c r="T1593" s="182"/>
      <c r="U1593" s="182"/>
      <c r="V1593" s="182"/>
      <c r="W1593" s="182"/>
      <c r="X1593" s="182"/>
      <c r="Y1593" s="182"/>
      <c r="Z1593" s="182"/>
      <c r="AA1593" s="182"/>
      <c r="AB1593" s="182"/>
      <c r="AC1593" s="182"/>
      <c r="AD1593" s="182"/>
      <c r="AE1593" s="182"/>
      <c r="AF1593" s="182"/>
      <c r="AG1593" s="182"/>
      <c r="AH1593" s="182"/>
      <c r="AI1593" s="182"/>
      <c r="AJ1593" s="182"/>
      <c r="AK1593" s="182"/>
      <c r="AL1593" s="182"/>
      <c r="AM1593" s="182"/>
      <c r="AN1593" s="182"/>
      <c r="AO1593" s="182"/>
      <c r="AP1593" s="182"/>
      <c r="AQ1593" s="182"/>
      <c r="AR1593" s="182"/>
      <c r="AS1593" s="182"/>
      <c r="AT1593" s="182"/>
      <c r="AU1593" s="183">
        <f t="shared" si="36"/>
        <v>0</v>
      </c>
    </row>
    <row r="1594" spans="1:47" ht="17">
      <c r="A1594" s="257"/>
      <c r="B1594" s="249" t="str">
        <f>'Operating Cost Categories'!A5</f>
        <v>Utilities</v>
      </c>
      <c r="C1594" s="250">
        <f>'Operating Cost Summary'!B1559</f>
        <v>0</v>
      </c>
      <c r="D1594" s="250">
        <f>'Operating Cost Summary'!C1559</f>
        <v>0</v>
      </c>
      <c r="E1594" s="250">
        <f>'Operating Cost Summary'!D1559</f>
        <v>0</v>
      </c>
      <c r="F1594" s="184" t="s">
        <v>122</v>
      </c>
      <c r="G1594" s="185"/>
      <c r="H1594" s="185"/>
      <c r="I1594" s="185"/>
      <c r="J1594" s="185"/>
      <c r="K1594" s="185"/>
      <c r="L1594" s="185"/>
      <c r="M1594" s="185"/>
      <c r="N1594" s="185"/>
      <c r="O1594" s="185"/>
      <c r="P1594" s="185"/>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3">
        <f t="shared" si="36"/>
        <v>0</v>
      </c>
    </row>
    <row r="1595" spans="1:47" ht="17">
      <c r="A1595" s="257"/>
      <c r="B1595" s="249"/>
      <c r="C1595" s="251"/>
      <c r="D1595" s="251"/>
      <c r="E1595" s="251"/>
      <c r="F1595" s="181" t="s">
        <v>123</v>
      </c>
      <c r="G1595" s="182"/>
      <c r="H1595" s="182"/>
      <c r="I1595" s="182"/>
      <c r="J1595" s="182"/>
      <c r="K1595" s="182"/>
      <c r="L1595" s="182"/>
      <c r="M1595" s="182"/>
      <c r="N1595" s="182"/>
      <c r="O1595" s="182"/>
      <c r="P1595" s="182"/>
      <c r="Q1595" s="182"/>
      <c r="R1595" s="182"/>
      <c r="S1595" s="182"/>
      <c r="T1595" s="182"/>
      <c r="U1595" s="182"/>
      <c r="V1595" s="182"/>
      <c r="W1595" s="182"/>
      <c r="X1595" s="182"/>
      <c r="Y1595" s="182"/>
      <c r="Z1595" s="182"/>
      <c r="AA1595" s="182"/>
      <c r="AB1595" s="182"/>
      <c r="AC1595" s="182"/>
      <c r="AD1595" s="182"/>
      <c r="AE1595" s="182"/>
      <c r="AF1595" s="182"/>
      <c r="AG1595" s="182"/>
      <c r="AH1595" s="182"/>
      <c r="AI1595" s="182"/>
      <c r="AJ1595" s="182"/>
      <c r="AK1595" s="182"/>
      <c r="AL1595" s="182"/>
      <c r="AM1595" s="182"/>
      <c r="AN1595" s="182"/>
      <c r="AO1595" s="182"/>
      <c r="AP1595" s="182"/>
      <c r="AQ1595" s="182"/>
      <c r="AR1595" s="182"/>
      <c r="AS1595" s="182"/>
      <c r="AT1595" s="182"/>
      <c r="AU1595" s="183">
        <f t="shared" si="36"/>
        <v>0</v>
      </c>
    </row>
    <row r="1596" spans="1:47" ht="17">
      <c r="A1596" s="257"/>
      <c r="B1596" s="249"/>
      <c r="C1596" s="252"/>
      <c r="D1596" s="252"/>
      <c r="E1596" s="252"/>
      <c r="F1596" s="184" t="s">
        <v>124</v>
      </c>
      <c r="G1596" s="185"/>
      <c r="H1596" s="185"/>
      <c r="I1596" s="185"/>
      <c r="J1596" s="185"/>
      <c r="K1596" s="185"/>
      <c r="L1596" s="185"/>
      <c r="M1596" s="185"/>
      <c r="N1596" s="185"/>
      <c r="O1596" s="185"/>
      <c r="P1596" s="185"/>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3">
        <f t="shared" si="36"/>
        <v>0</v>
      </c>
    </row>
    <row r="1597" spans="1:47" ht="17">
      <c r="A1597" s="257"/>
      <c r="B1597" s="249" t="str">
        <f>'Operating Cost Categories'!A6</f>
        <v>Internet/Phones</v>
      </c>
      <c r="C1597" s="250">
        <f>'Operating Cost Summary'!B1560</f>
        <v>0</v>
      </c>
      <c r="D1597" s="250">
        <f>'Operating Cost Summary'!C1560</f>
        <v>0</v>
      </c>
      <c r="E1597" s="250">
        <f>'Operating Cost Summary'!D1560</f>
        <v>0</v>
      </c>
      <c r="F1597" s="181" t="s">
        <v>122</v>
      </c>
      <c r="G1597" s="182"/>
      <c r="H1597" s="182"/>
      <c r="I1597" s="182"/>
      <c r="J1597" s="182"/>
      <c r="K1597" s="182"/>
      <c r="L1597" s="182"/>
      <c r="M1597" s="182"/>
      <c r="N1597" s="182"/>
      <c r="O1597" s="182"/>
      <c r="P1597" s="182"/>
      <c r="Q1597" s="182"/>
      <c r="R1597" s="182"/>
      <c r="S1597" s="182"/>
      <c r="T1597" s="182"/>
      <c r="U1597" s="182"/>
      <c r="V1597" s="182"/>
      <c r="W1597" s="182"/>
      <c r="X1597" s="182"/>
      <c r="Y1597" s="182"/>
      <c r="Z1597" s="182"/>
      <c r="AA1597" s="182"/>
      <c r="AB1597" s="182"/>
      <c r="AC1597" s="182"/>
      <c r="AD1597" s="182"/>
      <c r="AE1597" s="182"/>
      <c r="AF1597" s="182"/>
      <c r="AG1597" s="182"/>
      <c r="AH1597" s="182"/>
      <c r="AI1597" s="182"/>
      <c r="AJ1597" s="182"/>
      <c r="AK1597" s="182"/>
      <c r="AL1597" s="182"/>
      <c r="AM1597" s="182"/>
      <c r="AN1597" s="182"/>
      <c r="AO1597" s="182"/>
      <c r="AP1597" s="182"/>
      <c r="AQ1597" s="182"/>
      <c r="AR1597" s="182"/>
      <c r="AS1597" s="182"/>
      <c r="AT1597" s="182"/>
      <c r="AU1597" s="183">
        <f t="shared" si="36"/>
        <v>0</v>
      </c>
    </row>
    <row r="1598" spans="1:47" ht="17">
      <c r="A1598" s="257"/>
      <c r="B1598" s="249"/>
      <c r="C1598" s="251"/>
      <c r="D1598" s="251"/>
      <c r="E1598" s="251"/>
      <c r="F1598" s="184" t="s">
        <v>123</v>
      </c>
      <c r="G1598" s="185"/>
      <c r="H1598" s="185"/>
      <c r="I1598" s="185"/>
      <c r="J1598" s="185"/>
      <c r="K1598" s="185"/>
      <c r="L1598" s="185"/>
      <c r="M1598" s="185"/>
      <c r="N1598" s="185"/>
      <c r="O1598" s="185"/>
      <c r="P1598" s="185"/>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3">
        <f t="shared" si="36"/>
        <v>0</v>
      </c>
    </row>
    <row r="1599" spans="1:47" ht="17">
      <c r="A1599" s="257"/>
      <c r="B1599" s="249"/>
      <c r="C1599" s="252"/>
      <c r="D1599" s="252"/>
      <c r="E1599" s="252"/>
      <c r="F1599" s="181" t="s">
        <v>124</v>
      </c>
      <c r="G1599" s="182"/>
      <c r="H1599" s="182"/>
      <c r="I1599" s="182"/>
      <c r="J1599" s="182"/>
      <c r="K1599" s="182"/>
      <c r="L1599" s="182"/>
      <c r="M1599" s="182"/>
      <c r="N1599" s="182"/>
      <c r="O1599" s="182"/>
      <c r="P1599" s="182"/>
      <c r="Q1599" s="182"/>
      <c r="R1599" s="182"/>
      <c r="S1599" s="182"/>
      <c r="T1599" s="182"/>
      <c r="U1599" s="182"/>
      <c r="V1599" s="182"/>
      <c r="W1599" s="182"/>
      <c r="X1599" s="182"/>
      <c r="Y1599" s="182"/>
      <c r="Z1599" s="182"/>
      <c r="AA1599" s="182"/>
      <c r="AB1599" s="182"/>
      <c r="AC1599" s="182"/>
      <c r="AD1599" s="182"/>
      <c r="AE1599" s="182"/>
      <c r="AF1599" s="182"/>
      <c r="AG1599" s="182"/>
      <c r="AH1599" s="182"/>
      <c r="AI1599" s="182"/>
      <c r="AJ1599" s="182"/>
      <c r="AK1599" s="182"/>
      <c r="AL1599" s="182"/>
      <c r="AM1599" s="182"/>
      <c r="AN1599" s="182"/>
      <c r="AO1599" s="182"/>
      <c r="AP1599" s="182"/>
      <c r="AQ1599" s="182"/>
      <c r="AR1599" s="182"/>
      <c r="AS1599" s="182"/>
      <c r="AT1599" s="182"/>
      <c r="AU1599" s="183">
        <f t="shared" si="36"/>
        <v>0</v>
      </c>
    </row>
    <row r="1600" spans="1:47" ht="17">
      <c r="A1600" s="257"/>
      <c r="B1600" s="249" t="str">
        <f>'Operating Cost Categories'!A7</f>
        <v>Office Supplies</v>
      </c>
      <c r="C1600" s="250">
        <f>'Operating Cost Summary'!B1561</f>
        <v>0</v>
      </c>
      <c r="D1600" s="250">
        <f>'Operating Cost Summary'!C1561</f>
        <v>0</v>
      </c>
      <c r="E1600" s="250">
        <f>'Operating Cost Summary'!D1561</f>
        <v>0</v>
      </c>
      <c r="F1600" s="184" t="s">
        <v>122</v>
      </c>
      <c r="G1600" s="185"/>
      <c r="H1600" s="185"/>
      <c r="I1600" s="185"/>
      <c r="J1600" s="185"/>
      <c r="K1600" s="185"/>
      <c r="L1600" s="185"/>
      <c r="M1600" s="185"/>
      <c r="N1600" s="185"/>
      <c r="O1600" s="185"/>
      <c r="P1600" s="185"/>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3">
        <f t="shared" si="36"/>
        <v>0</v>
      </c>
    </row>
    <row r="1601" spans="1:47" ht="17">
      <c r="A1601" s="257"/>
      <c r="B1601" s="249"/>
      <c r="C1601" s="251"/>
      <c r="D1601" s="251"/>
      <c r="E1601" s="251"/>
      <c r="F1601" s="181" t="s">
        <v>123</v>
      </c>
      <c r="G1601" s="182"/>
      <c r="H1601" s="182"/>
      <c r="I1601" s="182"/>
      <c r="J1601" s="182"/>
      <c r="K1601" s="182"/>
      <c r="L1601" s="182"/>
      <c r="M1601" s="182"/>
      <c r="N1601" s="182"/>
      <c r="O1601" s="182"/>
      <c r="P1601" s="182"/>
      <c r="Q1601" s="182"/>
      <c r="R1601" s="182"/>
      <c r="S1601" s="182"/>
      <c r="T1601" s="182"/>
      <c r="U1601" s="182"/>
      <c r="V1601" s="182"/>
      <c r="W1601" s="182"/>
      <c r="X1601" s="182"/>
      <c r="Y1601" s="182"/>
      <c r="Z1601" s="182"/>
      <c r="AA1601" s="182"/>
      <c r="AB1601" s="182"/>
      <c r="AC1601" s="182"/>
      <c r="AD1601" s="182"/>
      <c r="AE1601" s="182"/>
      <c r="AF1601" s="182"/>
      <c r="AG1601" s="182"/>
      <c r="AH1601" s="182"/>
      <c r="AI1601" s="182"/>
      <c r="AJ1601" s="182"/>
      <c r="AK1601" s="182"/>
      <c r="AL1601" s="182"/>
      <c r="AM1601" s="182"/>
      <c r="AN1601" s="182"/>
      <c r="AO1601" s="182"/>
      <c r="AP1601" s="182"/>
      <c r="AQ1601" s="182"/>
      <c r="AR1601" s="182"/>
      <c r="AS1601" s="182"/>
      <c r="AT1601" s="182"/>
      <c r="AU1601" s="183">
        <f t="shared" si="36"/>
        <v>0</v>
      </c>
    </row>
    <row r="1602" spans="1:47" ht="17">
      <c r="A1602" s="257"/>
      <c r="B1602" s="249"/>
      <c r="C1602" s="252"/>
      <c r="D1602" s="252"/>
      <c r="E1602" s="252"/>
      <c r="F1602" s="184" t="s">
        <v>124</v>
      </c>
      <c r="G1602" s="185"/>
      <c r="H1602" s="185"/>
      <c r="I1602" s="185"/>
      <c r="J1602" s="185"/>
      <c r="K1602" s="185"/>
      <c r="L1602" s="185"/>
      <c r="M1602" s="185"/>
      <c r="N1602" s="185"/>
      <c r="O1602" s="185"/>
      <c r="P1602" s="185"/>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3">
        <f t="shared" si="36"/>
        <v>0</v>
      </c>
    </row>
    <row r="1603" spans="1:47" ht="17">
      <c r="A1603" s="257"/>
      <c r="B1603" s="249" t="str">
        <f>'Operating Cost Categories'!A8</f>
        <v>Transportation</v>
      </c>
      <c r="C1603" s="250">
        <f>'Operating Cost Summary'!B1562</f>
        <v>0</v>
      </c>
      <c r="D1603" s="250">
        <f>'Operating Cost Summary'!C1562</f>
        <v>0</v>
      </c>
      <c r="E1603" s="250">
        <f>'Operating Cost Summary'!D1562</f>
        <v>0</v>
      </c>
      <c r="F1603" s="181" t="s">
        <v>122</v>
      </c>
      <c r="G1603" s="182"/>
      <c r="H1603" s="182"/>
      <c r="I1603" s="182"/>
      <c r="J1603" s="182"/>
      <c r="K1603" s="182"/>
      <c r="L1603" s="182"/>
      <c r="M1603" s="182"/>
      <c r="N1603" s="182"/>
      <c r="O1603" s="182"/>
      <c r="P1603" s="182"/>
      <c r="Q1603" s="182"/>
      <c r="R1603" s="182"/>
      <c r="S1603" s="182"/>
      <c r="T1603" s="182"/>
      <c r="U1603" s="182"/>
      <c r="V1603" s="182"/>
      <c r="W1603" s="182"/>
      <c r="X1603" s="182"/>
      <c r="Y1603" s="182"/>
      <c r="Z1603" s="182"/>
      <c r="AA1603" s="182"/>
      <c r="AB1603" s="182"/>
      <c r="AC1603" s="182"/>
      <c r="AD1603" s="182"/>
      <c r="AE1603" s="182"/>
      <c r="AF1603" s="182"/>
      <c r="AG1603" s="182"/>
      <c r="AH1603" s="182"/>
      <c r="AI1603" s="182"/>
      <c r="AJ1603" s="182"/>
      <c r="AK1603" s="182"/>
      <c r="AL1603" s="182"/>
      <c r="AM1603" s="182"/>
      <c r="AN1603" s="182"/>
      <c r="AO1603" s="182"/>
      <c r="AP1603" s="182"/>
      <c r="AQ1603" s="182"/>
      <c r="AR1603" s="182"/>
      <c r="AS1603" s="182"/>
      <c r="AT1603" s="182"/>
      <c r="AU1603" s="183">
        <f t="shared" si="36"/>
        <v>0</v>
      </c>
    </row>
    <row r="1604" spans="1:47" ht="17">
      <c r="A1604" s="257"/>
      <c r="B1604" s="249"/>
      <c r="C1604" s="251"/>
      <c r="D1604" s="251"/>
      <c r="E1604" s="251"/>
      <c r="F1604" s="184" t="s">
        <v>123</v>
      </c>
      <c r="G1604" s="185"/>
      <c r="H1604" s="185"/>
      <c r="I1604" s="185"/>
      <c r="J1604" s="185"/>
      <c r="K1604" s="185"/>
      <c r="L1604" s="185"/>
      <c r="M1604" s="185"/>
      <c r="N1604" s="185"/>
      <c r="O1604" s="185"/>
      <c r="P1604" s="185"/>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3">
        <f t="shared" si="36"/>
        <v>0</v>
      </c>
    </row>
    <row r="1605" spans="1:47" ht="17">
      <c r="A1605" s="257"/>
      <c r="B1605" s="249"/>
      <c r="C1605" s="252"/>
      <c r="D1605" s="252"/>
      <c r="E1605" s="252"/>
      <c r="F1605" s="181" t="s">
        <v>124</v>
      </c>
      <c r="G1605" s="182"/>
      <c r="H1605" s="182"/>
      <c r="I1605" s="182"/>
      <c r="J1605" s="182"/>
      <c r="K1605" s="182"/>
      <c r="L1605" s="182"/>
      <c r="M1605" s="182"/>
      <c r="N1605" s="182"/>
      <c r="O1605" s="182"/>
      <c r="P1605" s="182"/>
      <c r="Q1605" s="182"/>
      <c r="R1605" s="182"/>
      <c r="S1605" s="182"/>
      <c r="T1605" s="182"/>
      <c r="U1605" s="182"/>
      <c r="V1605" s="182"/>
      <c r="W1605" s="182"/>
      <c r="X1605" s="182"/>
      <c r="Y1605" s="182"/>
      <c r="Z1605" s="182"/>
      <c r="AA1605" s="182"/>
      <c r="AB1605" s="182"/>
      <c r="AC1605" s="182"/>
      <c r="AD1605" s="182"/>
      <c r="AE1605" s="182"/>
      <c r="AF1605" s="182"/>
      <c r="AG1605" s="182"/>
      <c r="AH1605" s="182"/>
      <c r="AI1605" s="182"/>
      <c r="AJ1605" s="182"/>
      <c r="AK1605" s="182"/>
      <c r="AL1605" s="182"/>
      <c r="AM1605" s="182"/>
      <c r="AN1605" s="182"/>
      <c r="AO1605" s="182"/>
      <c r="AP1605" s="182"/>
      <c r="AQ1605" s="182"/>
      <c r="AR1605" s="182"/>
      <c r="AS1605" s="182"/>
      <c r="AT1605" s="182"/>
      <c r="AU1605" s="183">
        <f t="shared" si="36"/>
        <v>0</v>
      </c>
    </row>
    <row r="1606" spans="1:47" ht="17">
      <c r="A1606" s="257"/>
      <c r="B1606" s="249" t="str">
        <f>'Operating Cost Categories'!A9</f>
        <v>Consultants/Contracts</v>
      </c>
      <c r="C1606" s="250">
        <f>'Operating Cost Summary'!B1563</f>
        <v>0</v>
      </c>
      <c r="D1606" s="250">
        <f>'Operating Cost Summary'!C1563</f>
        <v>0</v>
      </c>
      <c r="E1606" s="250">
        <f>'Operating Cost Summary'!D1563</f>
        <v>0</v>
      </c>
      <c r="F1606" s="184" t="s">
        <v>122</v>
      </c>
      <c r="G1606" s="185"/>
      <c r="H1606" s="185"/>
      <c r="I1606" s="185"/>
      <c r="J1606" s="185"/>
      <c r="K1606" s="185"/>
      <c r="L1606" s="185"/>
      <c r="M1606" s="185"/>
      <c r="N1606" s="185"/>
      <c r="O1606" s="185"/>
      <c r="P1606" s="185"/>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3">
        <f t="shared" si="36"/>
        <v>0</v>
      </c>
    </row>
    <row r="1607" spans="1:47" ht="17">
      <c r="A1607" s="257"/>
      <c r="B1607" s="249"/>
      <c r="C1607" s="251"/>
      <c r="D1607" s="251"/>
      <c r="E1607" s="251"/>
      <c r="F1607" s="181" t="s">
        <v>123</v>
      </c>
      <c r="G1607" s="182"/>
      <c r="H1607" s="182"/>
      <c r="I1607" s="182"/>
      <c r="J1607" s="182"/>
      <c r="K1607" s="182"/>
      <c r="L1607" s="182"/>
      <c r="M1607" s="182"/>
      <c r="N1607" s="182"/>
      <c r="O1607" s="182"/>
      <c r="P1607" s="182"/>
      <c r="Q1607" s="182"/>
      <c r="R1607" s="182"/>
      <c r="S1607" s="182"/>
      <c r="T1607" s="182"/>
      <c r="U1607" s="182"/>
      <c r="V1607" s="182"/>
      <c r="W1607" s="182"/>
      <c r="X1607" s="182"/>
      <c r="Y1607" s="182"/>
      <c r="Z1607" s="182"/>
      <c r="AA1607" s="182"/>
      <c r="AB1607" s="182"/>
      <c r="AC1607" s="182"/>
      <c r="AD1607" s="182"/>
      <c r="AE1607" s="182"/>
      <c r="AF1607" s="182"/>
      <c r="AG1607" s="182"/>
      <c r="AH1607" s="182"/>
      <c r="AI1607" s="182"/>
      <c r="AJ1607" s="182"/>
      <c r="AK1607" s="182"/>
      <c r="AL1607" s="182"/>
      <c r="AM1607" s="182"/>
      <c r="AN1607" s="182"/>
      <c r="AO1607" s="182"/>
      <c r="AP1607" s="182"/>
      <c r="AQ1607" s="182"/>
      <c r="AR1607" s="182"/>
      <c r="AS1607" s="182"/>
      <c r="AT1607" s="182"/>
      <c r="AU1607" s="183">
        <f t="shared" si="36"/>
        <v>0</v>
      </c>
    </row>
    <row r="1608" spans="1:47" ht="17">
      <c r="A1608" s="257"/>
      <c r="B1608" s="249"/>
      <c r="C1608" s="252"/>
      <c r="D1608" s="252"/>
      <c r="E1608" s="252"/>
      <c r="F1608" s="184" t="s">
        <v>124</v>
      </c>
      <c r="G1608" s="185"/>
      <c r="H1608" s="185"/>
      <c r="I1608" s="185"/>
      <c r="J1608" s="185"/>
      <c r="K1608" s="185"/>
      <c r="L1608" s="185"/>
      <c r="M1608" s="185"/>
      <c r="N1608" s="185"/>
      <c r="O1608" s="185"/>
      <c r="P1608" s="185"/>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3">
        <f t="shared" si="36"/>
        <v>0</v>
      </c>
    </row>
    <row r="1609" spans="1:47" ht="17">
      <c r="A1609" s="257"/>
      <c r="B1609" s="249" t="str">
        <f>'Operating Cost Categories'!A10</f>
        <v>A</v>
      </c>
      <c r="C1609" s="250">
        <f>'Operating Cost Summary'!B1564</f>
        <v>0</v>
      </c>
      <c r="D1609" s="250">
        <f>'Operating Cost Summary'!C1564</f>
        <v>0</v>
      </c>
      <c r="E1609" s="250">
        <f>'Operating Cost Summary'!D1564</f>
        <v>0</v>
      </c>
      <c r="F1609" s="181" t="s">
        <v>122</v>
      </c>
      <c r="G1609" s="182"/>
      <c r="H1609" s="182"/>
      <c r="I1609" s="182"/>
      <c r="J1609" s="182"/>
      <c r="K1609" s="182"/>
      <c r="L1609" s="182"/>
      <c r="M1609" s="182"/>
      <c r="N1609" s="182"/>
      <c r="O1609" s="182"/>
      <c r="P1609" s="182"/>
      <c r="Q1609" s="182"/>
      <c r="R1609" s="182"/>
      <c r="S1609" s="182"/>
      <c r="T1609" s="182"/>
      <c r="U1609" s="182"/>
      <c r="V1609" s="182"/>
      <c r="W1609" s="182"/>
      <c r="X1609" s="182"/>
      <c r="Y1609" s="182"/>
      <c r="Z1609" s="182"/>
      <c r="AA1609" s="182"/>
      <c r="AB1609" s="182"/>
      <c r="AC1609" s="182"/>
      <c r="AD1609" s="182"/>
      <c r="AE1609" s="182"/>
      <c r="AF1609" s="182"/>
      <c r="AG1609" s="182"/>
      <c r="AH1609" s="182"/>
      <c r="AI1609" s="182"/>
      <c r="AJ1609" s="182"/>
      <c r="AK1609" s="182"/>
      <c r="AL1609" s="182"/>
      <c r="AM1609" s="182"/>
      <c r="AN1609" s="182"/>
      <c r="AO1609" s="182"/>
      <c r="AP1609" s="182"/>
      <c r="AQ1609" s="182"/>
      <c r="AR1609" s="182"/>
      <c r="AS1609" s="182"/>
      <c r="AT1609" s="182"/>
      <c r="AU1609" s="183">
        <f t="shared" si="36"/>
        <v>0</v>
      </c>
    </row>
    <row r="1610" spans="1:47" ht="17">
      <c r="A1610" s="257"/>
      <c r="B1610" s="249"/>
      <c r="C1610" s="251"/>
      <c r="D1610" s="251"/>
      <c r="E1610" s="251"/>
      <c r="F1610" s="184" t="s">
        <v>123</v>
      </c>
      <c r="G1610" s="185"/>
      <c r="H1610" s="185"/>
      <c r="I1610" s="185"/>
      <c r="J1610" s="185"/>
      <c r="K1610" s="185"/>
      <c r="L1610" s="185"/>
      <c r="M1610" s="185"/>
      <c r="N1610" s="185"/>
      <c r="O1610" s="185"/>
      <c r="P1610" s="185"/>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3">
        <f t="shared" si="36"/>
        <v>0</v>
      </c>
    </row>
    <row r="1611" spans="1:47" ht="17">
      <c r="A1611" s="257"/>
      <c r="B1611" s="249"/>
      <c r="C1611" s="252"/>
      <c r="D1611" s="252"/>
      <c r="E1611" s="252"/>
      <c r="F1611" s="181" t="s">
        <v>124</v>
      </c>
      <c r="G1611" s="182"/>
      <c r="H1611" s="182"/>
      <c r="I1611" s="182"/>
      <c r="J1611" s="182"/>
      <c r="K1611" s="182"/>
      <c r="L1611" s="182"/>
      <c r="M1611" s="182"/>
      <c r="N1611" s="182"/>
      <c r="O1611" s="182"/>
      <c r="P1611" s="182"/>
      <c r="Q1611" s="182"/>
      <c r="R1611" s="182"/>
      <c r="S1611" s="182"/>
      <c r="T1611" s="182"/>
      <c r="U1611" s="182"/>
      <c r="V1611" s="182"/>
      <c r="W1611" s="182"/>
      <c r="X1611" s="182"/>
      <c r="Y1611" s="182"/>
      <c r="Z1611" s="182"/>
      <c r="AA1611" s="182"/>
      <c r="AB1611" s="182"/>
      <c r="AC1611" s="182"/>
      <c r="AD1611" s="182"/>
      <c r="AE1611" s="182"/>
      <c r="AF1611" s="182"/>
      <c r="AG1611" s="182"/>
      <c r="AH1611" s="182"/>
      <c r="AI1611" s="182"/>
      <c r="AJ1611" s="182"/>
      <c r="AK1611" s="182"/>
      <c r="AL1611" s="182"/>
      <c r="AM1611" s="182"/>
      <c r="AN1611" s="182"/>
      <c r="AO1611" s="182"/>
      <c r="AP1611" s="182"/>
      <c r="AQ1611" s="182"/>
      <c r="AR1611" s="182"/>
      <c r="AS1611" s="182"/>
      <c r="AT1611" s="182"/>
      <c r="AU1611" s="183">
        <f t="shared" si="36"/>
        <v>0</v>
      </c>
    </row>
    <row r="1612" spans="1:47" ht="17">
      <c r="A1612" s="257"/>
      <c r="B1612" s="249" t="str">
        <f>'Operating Cost Categories'!A11</f>
        <v>B</v>
      </c>
      <c r="C1612" s="250">
        <f>'Operating Cost Summary'!B1565</f>
        <v>0</v>
      </c>
      <c r="D1612" s="250">
        <f>'Operating Cost Summary'!C1565</f>
        <v>0</v>
      </c>
      <c r="E1612" s="250">
        <f>'Operating Cost Summary'!D1565</f>
        <v>0</v>
      </c>
      <c r="F1612" s="184" t="s">
        <v>122</v>
      </c>
      <c r="G1612" s="185"/>
      <c r="H1612" s="185"/>
      <c r="I1612" s="185"/>
      <c r="J1612" s="185"/>
      <c r="K1612" s="185"/>
      <c r="L1612" s="185"/>
      <c r="M1612" s="185"/>
      <c r="N1612" s="185"/>
      <c r="O1612" s="185"/>
      <c r="P1612" s="185"/>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3">
        <f t="shared" si="36"/>
        <v>0</v>
      </c>
    </row>
    <row r="1613" spans="1:47" ht="17">
      <c r="A1613" s="257"/>
      <c r="B1613" s="249"/>
      <c r="C1613" s="251"/>
      <c r="D1613" s="251"/>
      <c r="E1613" s="251"/>
      <c r="F1613" s="181" t="s">
        <v>123</v>
      </c>
      <c r="G1613" s="182"/>
      <c r="H1613" s="182"/>
      <c r="I1613" s="182"/>
      <c r="J1613" s="182"/>
      <c r="K1613" s="182"/>
      <c r="L1613" s="182"/>
      <c r="M1613" s="182"/>
      <c r="N1613" s="182"/>
      <c r="O1613" s="182"/>
      <c r="P1613" s="182"/>
      <c r="Q1613" s="182"/>
      <c r="R1613" s="182"/>
      <c r="S1613" s="182"/>
      <c r="T1613" s="182"/>
      <c r="U1613" s="182"/>
      <c r="V1613" s="182"/>
      <c r="W1613" s="182"/>
      <c r="X1613" s="182"/>
      <c r="Y1613" s="182"/>
      <c r="Z1613" s="182"/>
      <c r="AA1613" s="182"/>
      <c r="AB1613" s="182"/>
      <c r="AC1613" s="182"/>
      <c r="AD1613" s="182"/>
      <c r="AE1613" s="182"/>
      <c r="AF1613" s="182"/>
      <c r="AG1613" s="182"/>
      <c r="AH1613" s="182"/>
      <c r="AI1613" s="182"/>
      <c r="AJ1613" s="182"/>
      <c r="AK1613" s="182"/>
      <c r="AL1613" s="182"/>
      <c r="AM1613" s="182"/>
      <c r="AN1613" s="182"/>
      <c r="AO1613" s="182"/>
      <c r="AP1613" s="182"/>
      <c r="AQ1613" s="182"/>
      <c r="AR1613" s="182"/>
      <c r="AS1613" s="182"/>
      <c r="AT1613" s="182"/>
      <c r="AU1613" s="183">
        <f t="shared" si="36"/>
        <v>0</v>
      </c>
    </row>
    <row r="1614" spans="1:47" ht="17">
      <c r="A1614" s="257"/>
      <c r="B1614" s="249"/>
      <c r="C1614" s="252"/>
      <c r="D1614" s="252"/>
      <c r="E1614" s="252"/>
      <c r="F1614" s="184" t="s">
        <v>124</v>
      </c>
      <c r="G1614" s="185"/>
      <c r="H1614" s="185"/>
      <c r="I1614" s="185"/>
      <c r="J1614" s="185"/>
      <c r="K1614" s="185"/>
      <c r="L1614" s="185"/>
      <c r="M1614" s="185"/>
      <c r="N1614" s="185"/>
      <c r="O1614" s="185"/>
      <c r="P1614" s="185"/>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3">
        <f t="shared" si="36"/>
        <v>0</v>
      </c>
    </row>
    <row r="1615" spans="1:47" ht="17">
      <c r="A1615" s="257"/>
      <c r="B1615" s="249" t="str">
        <f>'Operating Cost Categories'!A12</f>
        <v>C</v>
      </c>
      <c r="C1615" s="250">
        <f>'Operating Cost Summary'!B1566</f>
        <v>0</v>
      </c>
      <c r="D1615" s="250">
        <f>'Operating Cost Summary'!C1566</f>
        <v>0</v>
      </c>
      <c r="E1615" s="250">
        <f>'Operating Cost Summary'!D1566</f>
        <v>0</v>
      </c>
      <c r="F1615" s="181" t="s">
        <v>122</v>
      </c>
      <c r="G1615" s="182"/>
      <c r="H1615" s="182"/>
      <c r="I1615" s="182"/>
      <c r="J1615" s="182"/>
      <c r="K1615" s="182"/>
      <c r="L1615" s="182"/>
      <c r="M1615" s="182"/>
      <c r="N1615" s="182"/>
      <c r="O1615" s="182"/>
      <c r="P1615" s="182"/>
      <c r="Q1615" s="182"/>
      <c r="R1615" s="182"/>
      <c r="S1615" s="182"/>
      <c r="T1615" s="182"/>
      <c r="U1615" s="182"/>
      <c r="V1615" s="182"/>
      <c r="W1615" s="182"/>
      <c r="X1615" s="182"/>
      <c r="Y1615" s="182"/>
      <c r="Z1615" s="182"/>
      <c r="AA1615" s="182"/>
      <c r="AB1615" s="182"/>
      <c r="AC1615" s="182"/>
      <c r="AD1615" s="182"/>
      <c r="AE1615" s="182"/>
      <c r="AF1615" s="182"/>
      <c r="AG1615" s="182"/>
      <c r="AH1615" s="182"/>
      <c r="AI1615" s="182"/>
      <c r="AJ1615" s="182"/>
      <c r="AK1615" s="182"/>
      <c r="AL1615" s="182"/>
      <c r="AM1615" s="182"/>
      <c r="AN1615" s="182"/>
      <c r="AO1615" s="182"/>
      <c r="AP1615" s="182"/>
      <c r="AQ1615" s="182"/>
      <c r="AR1615" s="182"/>
      <c r="AS1615" s="182"/>
      <c r="AT1615" s="182"/>
      <c r="AU1615" s="183">
        <f t="shared" si="36"/>
        <v>0</v>
      </c>
    </row>
    <row r="1616" spans="1:47" ht="17">
      <c r="A1616" s="257"/>
      <c r="B1616" s="249"/>
      <c r="C1616" s="251"/>
      <c r="D1616" s="251"/>
      <c r="E1616" s="251"/>
      <c r="F1616" s="184" t="s">
        <v>123</v>
      </c>
      <c r="G1616" s="185"/>
      <c r="H1616" s="185"/>
      <c r="I1616" s="185"/>
      <c r="J1616" s="185"/>
      <c r="K1616" s="185"/>
      <c r="L1616" s="185"/>
      <c r="M1616" s="185"/>
      <c r="N1616" s="185"/>
      <c r="O1616" s="185"/>
      <c r="P1616" s="185"/>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3">
        <f t="shared" si="36"/>
        <v>0</v>
      </c>
    </row>
    <row r="1617" spans="1:47" ht="17">
      <c r="A1617" s="257"/>
      <c r="B1617" s="249"/>
      <c r="C1617" s="252"/>
      <c r="D1617" s="252"/>
      <c r="E1617" s="252"/>
      <c r="F1617" s="181" t="s">
        <v>124</v>
      </c>
      <c r="G1617" s="182"/>
      <c r="H1617" s="182"/>
      <c r="I1617" s="182"/>
      <c r="J1617" s="182"/>
      <c r="K1617" s="182"/>
      <c r="L1617" s="182"/>
      <c r="M1617" s="182"/>
      <c r="N1617" s="182"/>
      <c r="O1617" s="182"/>
      <c r="P1617" s="182"/>
      <c r="Q1617" s="182"/>
      <c r="R1617" s="182"/>
      <c r="S1617" s="182"/>
      <c r="T1617" s="182"/>
      <c r="U1617" s="182"/>
      <c r="V1617" s="182"/>
      <c r="W1617" s="182"/>
      <c r="X1617" s="182"/>
      <c r="Y1617" s="182"/>
      <c r="Z1617" s="182"/>
      <c r="AA1617" s="182"/>
      <c r="AB1617" s="182"/>
      <c r="AC1617" s="182"/>
      <c r="AD1617" s="182"/>
      <c r="AE1617" s="182"/>
      <c r="AF1617" s="182"/>
      <c r="AG1617" s="182"/>
      <c r="AH1617" s="182"/>
      <c r="AI1617" s="182"/>
      <c r="AJ1617" s="182"/>
      <c r="AK1617" s="182"/>
      <c r="AL1617" s="182"/>
      <c r="AM1617" s="182"/>
      <c r="AN1617" s="182"/>
      <c r="AO1617" s="182"/>
      <c r="AP1617" s="182"/>
      <c r="AQ1617" s="182"/>
      <c r="AR1617" s="182"/>
      <c r="AS1617" s="182"/>
      <c r="AT1617" s="182"/>
      <c r="AU1617" s="183">
        <f t="shared" si="36"/>
        <v>0</v>
      </c>
    </row>
    <row r="1618" spans="1:47" ht="17">
      <c r="A1618" s="257"/>
      <c r="B1618" s="249" t="str">
        <f>'Operating Cost Categories'!A13</f>
        <v>D</v>
      </c>
      <c r="C1618" s="250">
        <f>'Operating Cost Summary'!B1567</f>
        <v>0</v>
      </c>
      <c r="D1618" s="250">
        <f>'Operating Cost Summary'!C1567</f>
        <v>0</v>
      </c>
      <c r="E1618" s="250">
        <f>'Operating Cost Summary'!D1567</f>
        <v>0</v>
      </c>
      <c r="F1618" s="184" t="s">
        <v>122</v>
      </c>
      <c r="G1618" s="185"/>
      <c r="H1618" s="185"/>
      <c r="I1618" s="185"/>
      <c r="J1618" s="185"/>
      <c r="K1618" s="185"/>
      <c r="L1618" s="185"/>
      <c r="M1618" s="185"/>
      <c r="N1618" s="185"/>
      <c r="O1618" s="185"/>
      <c r="P1618" s="185"/>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3">
        <f t="shared" si="36"/>
        <v>0</v>
      </c>
    </row>
    <row r="1619" spans="1:47" ht="17">
      <c r="A1619" s="257"/>
      <c r="B1619" s="249"/>
      <c r="C1619" s="251"/>
      <c r="D1619" s="251"/>
      <c r="E1619" s="251"/>
      <c r="F1619" s="181" t="s">
        <v>123</v>
      </c>
      <c r="G1619" s="182"/>
      <c r="H1619" s="182"/>
      <c r="I1619" s="182"/>
      <c r="J1619" s="182"/>
      <c r="K1619" s="182"/>
      <c r="L1619" s="182"/>
      <c r="M1619" s="182"/>
      <c r="N1619" s="182"/>
      <c r="O1619" s="182"/>
      <c r="P1619" s="182"/>
      <c r="Q1619" s="182"/>
      <c r="R1619" s="182"/>
      <c r="S1619" s="182"/>
      <c r="T1619" s="182"/>
      <c r="U1619" s="182"/>
      <c r="V1619" s="182"/>
      <c r="W1619" s="182"/>
      <c r="X1619" s="182"/>
      <c r="Y1619" s="182"/>
      <c r="Z1619" s="182"/>
      <c r="AA1619" s="182"/>
      <c r="AB1619" s="182"/>
      <c r="AC1619" s="182"/>
      <c r="AD1619" s="182"/>
      <c r="AE1619" s="182"/>
      <c r="AF1619" s="182"/>
      <c r="AG1619" s="182"/>
      <c r="AH1619" s="182"/>
      <c r="AI1619" s="182"/>
      <c r="AJ1619" s="182"/>
      <c r="AK1619" s="182"/>
      <c r="AL1619" s="182"/>
      <c r="AM1619" s="182"/>
      <c r="AN1619" s="182"/>
      <c r="AO1619" s="182"/>
      <c r="AP1619" s="182"/>
      <c r="AQ1619" s="182"/>
      <c r="AR1619" s="182"/>
      <c r="AS1619" s="182"/>
      <c r="AT1619" s="182"/>
      <c r="AU1619" s="183">
        <f t="shared" si="36"/>
        <v>0</v>
      </c>
    </row>
    <row r="1620" spans="1:47" ht="17">
      <c r="A1620" s="257"/>
      <c r="B1620" s="249"/>
      <c r="C1620" s="252"/>
      <c r="D1620" s="252"/>
      <c r="E1620" s="252"/>
      <c r="F1620" s="184" t="s">
        <v>124</v>
      </c>
      <c r="G1620" s="185"/>
      <c r="H1620" s="185"/>
      <c r="I1620" s="185"/>
      <c r="J1620" s="185"/>
      <c r="K1620" s="185"/>
      <c r="L1620" s="185"/>
      <c r="M1620" s="185"/>
      <c r="N1620" s="185"/>
      <c r="O1620" s="185"/>
      <c r="P1620" s="185"/>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3">
        <f t="shared" si="36"/>
        <v>0</v>
      </c>
    </row>
    <row r="1621" spans="1:47" ht="17">
      <c r="A1621" s="257"/>
      <c r="B1621" s="249" t="str">
        <f>'Operating Cost Categories'!A14</f>
        <v>E</v>
      </c>
      <c r="C1621" s="250">
        <f>'Operating Cost Summary'!B1568</f>
        <v>0</v>
      </c>
      <c r="D1621" s="250">
        <f>'Operating Cost Summary'!C1568</f>
        <v>0</v>
      </c>
      <c r="E1621" s="250">
        <f>'Operating Cost Summary'!D1568</f>
        <v>0</v>
      </c>
      <c r="F1621" s="181" t="s">
        <v>122</v>
      </c>
      <c r="G1621" s="182"/>
      <c r="H1621" s="182"/>
      <c r="I1621" s="182"/>
      <c r="J1621" s="182"/>
      <c r="K1621" s="182"/>
      <c r="L1621" s="182"/>
      <c r="M1621" s="182"/>
      <c r="N1621" s="182"/>
      <c r="O1621" s="182"/>
      <c r="P1621" s="182"/>
      <c r="Q1621" s="182"/>
      <c r="R1621" s="182"/>
      <c r="S1621" s="182"/>
      <c r="T1621" s="182"/>
      <c r="U1621" s="182"/>
      <c r="V1621" s="182"/>
      <c r="W1621" s="182"/>
      <c r="X1621" s="182"/>
      <c r="Y1621" s="182"/>
      <c r="Z1621" s="182"/>
      <c r="AA1621" s="182"/>
      <c r="AB1621" s="182"/>
      <c r="AC1621" s="182"/>
      <c r="AD1621" s="182"/>
      <c r="AE1621" s="182"/>
      <c r="AF1621" s="182"/>
      <c r="AG1621" s="182"/>
      <c r="AH1621" s="182"/>
      <c r="AI1621" s="182"/>
      <c r="AJ1621" s="182"/>
      <c r="AK1621" s="182"/>
      <c r="AL1621" s="182"/>
      <c r="AM1621" s="182"/>
      <c r="AN1621" s="182"/>
      <c r="AO1621" s="182"/>
      <c r="AP1621" s="182"/>
      <c r="AQ1621" s="182"/>
      <c r="AR1621" s="182"/>
      <c r="AS1621" s="182"/>
      <c r="AT1621" s="182"/>
      <c r="AU1621" s="183">
        <f t="shared" si="36"/>
        <v>0</v>
      </c>
    </row>
    <row r="1622" spans="1:47" ht="17">
      <c r="A1622" s="257"/>
      <c r="B1622" s="249"/>
      <c r="C1622" s="251"/>
      <c r="D1622" s="251"/>
      <c r="E1622" s="251"/>
      <c r="F1622" s="184" t="s">
        <v>123</v>
      </c>
      <c r="G1622" s="186"/>
      <c r="H1622" s="186"/>
      <c r="I1622" s="186"/>
      <c r="J1622" s="186"/>
      <c r="K1622" s="186"/>
      <c r="L1622" s="186"/>
      <c r="M1622" s="186"/>
      <c r="N1622" s="186"/>
      <c r="O1622" s="186"/>
      <c r="P1622" s="186"/>
      <c r="Q1622" s="186"/>
      <c r="R1622" s="186"/>
      <c r="S1622" s="186"/>
      <c r="T1622" s="186"/>
      <c r="U1622" s="186"/>
      <c r="V1622" s="186"/>
      <c r="W1622" s="186"/>
      <c r="X1622" s="186"/>
      <c r="Y1622" s="186"/>
      <c r="Z1622" s="186"/>
      <c r="AA1622" s="186"/>
      <c r="AB1622" s="186"/>
      <c r="AC1622" s="186"/>
      <c r="AD1622" s="186"/>
      <c r="AE1622" s="186"/>
      <c r="AF1622" s="186"/>
      <c r="AG1622" s="186"/>
      <c r="AH1622" s="186"/>
      <c r="AI1622" s="186"/>
      <c r="AJ1622" s="186"/>
      <c r="AK1622" s="186"/>
      <c r="AL1622" s="186"/>
      <c r="AM1622" s="186"/>
      <c r="AN1622" s="186"/>
      <c r="AO1622" s="186"/>
      <c r="AP1622" s="186"/>
      <c r="AQ1622" s="186"/>
      <c r="AR1622" s="186"/>
      <c r="AS1622" s="186"/>
      <c r="AT1622" s="186"/>
      <c r="AU1622" s="183">
        <f t="shared" si="36"/>
        <v>0</v>
      </c>
    </row>
    <row r="1623" spans="1:47" ht="17">
      <c r="A1623" s="257"/>
      <c r="B1623" s="249"/>
      <c r="C1623" s="252"/>
      <c r="D1623" s="252"/>
      <c r="E1623" s="252"/>
      <c r="F1623" s="181" t="s">
        <v>124</v>
      </c>
      <c r="G1623" s="187"/>
      <c r="H1623" s="187"/>
      <c r="I1623" s="187"/>
      <c r="J1623" s="187"/>
      <c r="K1623" s="187"/>
      <c r="L1623" s="187"/>
      <c r="M1623" s="187"/>
      <c r="N1623" s="187"/>
      <c r="O1623" s="187"/>
      <c r="P1623" s="187"/>
      <c r="Q1623" s="187"/>
      <c r="R1623" s="187"/>
      <c r="S1623" s="187"/>
      <c r="T1623" s="187"/>
      <c r="U1623" s="187"/>
      <c r="V1623" s="187"/>
      <c r="W1623" s="187"/>
      <c r="X1623" s="187"/>
      <c r="Y1623" s="187"/>
      <c r="Z1623" s="187"/>
      <c r="AA1623" s="187"/>
      <c r="AB1623" s="187"/>
      <c r="AC1623" s="187"/>
      <c r="AD1623" s="187"/>
      <c r="AE1623" s="187"/>
      <c r="AF1623" s="187"/>
      <c r="AG1623" s="187"/>
      <c r="AH1623" s="187"/>
      <c r="AI1623" s="187"/>
      <c r="AJ1623" s="187"/>
      <c r="AK1623" s="187"/>
      <c r="AL1623" s="187"/>
      <c r="AM1623" s="187"/>
      <c r="AN1623" s="187"/>
      <c r="AO1623" s="187"/>
      <c r="AP1623" s="187"/>
      <c r="AQ1623" s="187"/>
      <c r="AR1623" s="187"/>
      <c r="AS1623" s="187"/>
      <c r="AT1623" s="187"/>
      <c r="AU1623" s="183">
        <f t="shared" si="36"/>
        <v>0</v>
      </c>
    </row>
    <row r="1625" spans="1:47" ht="19">
      <c r="A1625" s="261" t="s">
        <v>132</v>
      </c>
      <c r="B1625" s="263" t="s">
        <v>120</v>
      </c>
      <c r="C1625" s="264" t="s">
        <v>27</v>
      </c>
      <c r="D1625" s="264" t="s">
        <v>28</v>
      </c>
      <c r="E1625" s="264" t="s">
        <v>29</v>
      </c>
      <c r="F1625" s="253" t="s">
        <v>26</v>
      </c>
      <c r="G1625" s="254" t="s">
        <v>2</v>
      </c>
      <c r="H1625" s="255"/>
      <c r="I1625" s="255"/>
      <c r="J1625" s="255"/>
      <c r="K1625" s="255"/>
      <c r="L1625" s="255"/>
      <c r="M1625" s="255"/>
      <c r="N1625" s="255"/>
      <c r="O1625" s="255"/>
      <c r="P1625" s="255"/>
      <c r="Q1625" s="255"/>
      <c r="R1625" s="255"/>
      <c r="S1625" s="255"/>
      <c r="T1625" s="255"/>
      <c r="U1625" s="255"/>
      <c r="V1625" s="255"/>
      <c r="W1625" s="255"/>
      <c r="X1625" s="255"/>
      <c r="Y1625" s="255"/>
      <c r="Z1625" s="255"/>
      <c r="AA1625" s="255"/>
      <c r="AB1625" s="255"/>
      <c r="AC1625" s="255"/>
      <c r="AD1625" s="255"/>
      <c r="AE1625" s="255"/>
      <c r="AF1625" s="255"/>
      <c r="AG1625" s="255"/>
      <c r="AH1625" s="255"/>
      <c r="AI1625" s="255"/>
      <c r="AJ1625" s="255"/>
      <c r="AK1625" s="255"/>
      <c r="AL1625" s="255"/>
      <c r="AM1625" s="255"/>
      <c r="AN1625" s="255"/>
      <c r="AO1625" s="255"/>
      <c r="AP1625" s="255"/>
      <c r="AQ1625" s="255"/>
      <c r="AR1625" s="255"/>
      <c r="AS1625" s="255"/>
      <c r="AT1625" s="255"/>
      <c r="AU1625" s="256" t="s">
        <v>0</v>
      </c>
    </row>
    <row r="1626" spans="1:47" ht="18">
      <c r="A1626" s="262"/>
      <c r="B1626" s="263"/>
      <c r="C1626" s="265"/>
      <c r="D1626" s="265"/>
      <c r="E1626" s="265"/>
      <c r="F1626" s="253"/>
      <c r="G1626" s="180" t="str">
        <f>'Initiative Basics'!C3</f>
        <v>A</v>
      </c>
      <c r="H1626" s="180" t="str">
        <f>'Initiative Basics'!C4</f>
        <v>B</v>
      </c>
      <c r="I1626" s="180" t="str">
        <f>'Initiative Basics'!C5</f>
        <v>C</v>
      </c>
      <c r="J1626" s="180" t="str">
        <f>'Initiative Basics'!C6</f>
        <v>D</v>
      </c>
      <c r="K1626" s="180" t="str">
        <f>'Initiative Basics'!C7</f>
        <v>E</v>
      </c>
      <c r="L1626" s="180" t="str">
        <f>'Initiative Basics'!C8</f>
        <v>F</v>
      </c>
      <c r="M1626" s="180" t="str">
        <f>'Initiative Basics'!C9</f>
        <v>G</v>
      </c>
      <c r="N1626" s="180" t="str">
        <f>'Initiative Basics'!C10</f>
        <v>H</v>
      </c>
      <c r="O1626" s="180" t="str">
        <f>'Initiative Basics'!C11</f>
        <v>I</v>
      </c>
      <c r="P1626" s="180" t="str">
        <f>'Initiative Basics'!C12</f>
        <v>J</v>
      </c>
      <c r="Q1626" s="180" t="str">
        <f>'Initiative Basics'!C13</f>
        <v>K</v>
      </c>
      <c r="R1626" s="180" t="str">
        <f>'Initiative Basics'!C14</f>
        <v>L</v>
      </c>
      <c r="S1626" s="180" t="str">
        <f>'Initiative Basics'!C15</f>
        <v>M</v>
      </c>
      <c r="T1626" s="180" t="str">
        <f>'Initiative Basics'!C16</f>
        <v>N</v>
      </c>
      <c r="U1626" s="180" t="str">
        <f>'Initiative Basics'!C17</f>
        <v>O</v>
      </c>
      <c r="V1626" s="180" t="str">
        <f>'Initiative Basics'!C18</f>
        <v>P</v>
      </c>
      <c r="W1626" s="180" t="str">
        <f>'Initiative Basics'!C19</f>
        <v>Q</v>
      </c>
      <c r="X1626" s="180" t="str">
        <f>'Initiative Basics'!C20</f>
        <v>R</v>
      </c>
      <c r="Y1626" s="180" t="str">
        <f>'Initiative Basics'!C21</f>
        <v>S</v>
      </c>
      <c r="Z1626" s="180" t="str">
        <f>'Initiative Basics'!C22</f>
        <v>T</v>
      </c>
      <c r="AA1626" s="180" t="str">
        <f>'Initiative Basics'!C23</f>
        <v>U</v>
      </c>
      <c r="AB1626" s="180" t="str">
        <f>'Initiative Basics'!C24</f>
        <v>V</v>
      </c>
      <c r="AC1626" s="180" t="str">
        <f>'Initiative Basics'!C25</f>
        <v>W</v>
      </c>
      <c r="AD1626" s="180" t="str">
        <f>'Initiative Basics'!C26</f>
        <v>X</v>
      </c>
      <c r="AE1626" s="180" t="str">
        <f>'Initiative Basics'!C27</f>
        <v>Y</v>
      </c>
      <c r="AF1626" s="180" t="str">
        <f>'Initiative Basics'!C28</f>
        <v>Z</v>
      </c>
      <c r="AG1626" s="180">
        <f>'Initiative Basics'!C29</f>
        <v>0</v>
      </c>
      <c r="AH1626" s="180">
        <f>'Initiative Basics'!C30</f>
        <v>0</v>
      </c>
      <c r="AI1626" s="180">
        <f>'Initiative Basics'!C31</f>
        <v>0</v>
      </c>
      <c r="AJ1626" s="180">
        <f>'Initiative Basics'!C32</f>
        <v>0</v>
      </c>
      <c r="AK1626" s="180">
        <f>'Initiative Basics'!C33</f>
        <v>0</v>
      </c>
      <c r="AL1626" s="180">
        <f>'Initiative Basics'!C34</f>
        <v>0</v>
      </c>
      <c r="AM1626" s="180">
        <f>'Initiative Basics'!C35</f>
        <v>0</v>
      </c>
      <c r="AN1626" s="180">
        <f>'Initiative Basics'!C36</f>
        <v>0</v>
      </c>
      <c r="AO1626" s="180">
        <f>'Initiative Basics'!C37</f>
        <v>0</v>
      </c>
      <c r="AP1626" s="180">
        <f>'Initiative Basics'!C38</f>
        <v>0</v>
      </c>
      <c r="AQ1626" s="180">
        <f>'Initiative Basics'!C39</f>
        <v>0</v>
      </c>
      <c r="AR1626" s="180">
        <f>'Initiative Basics'!C40</f>
        <v>0</v>
      </c>
      <c r="AS1626" s="180">
        <f>'Initiative Basics'!C41</f>
        <v>0</v>
      </c>
      <c r="AT1626" s="180">
        <f>'Initiative Basics'!C42</f>
        <v>0</v>
      </c>
      <c r="AU1626" s="256"/>
    </row>
    <row r="1627" spans="1:47" ht="17">
      <c r="A1627" s="257">
        <f>'Initiative Basics'!A41</f>
        <v>0</v>
      </c>
      <c r="B1627" s="258" t="str">
        <f>'Operating Cost Categories'!A2</f>
        <v>Staff</v>
      </c>
      <c r="C1627" s="250">
        <f>'Operating Cost Summary'!B1598</f>
        <v>0</v>
      </c>
      <c r="D1627" s="250">
        <f>'Operating Cost Summary'!C1598</f>
        <v>0</v>
      </c>
      <c r="E1627" s="250">
        <f>'Operating Cost Summary'!D1598</f>
        <v>0</v>
      </c>
      <c r="F1627" s="181" t="s">
        <v>122</v>
      </c>
      <c r="G1627" s="182"/>
      <c r="H1627" s="182"/>
      <c r="I1627" s="182"/>
      <c r="J1627" s="182"/>
      <c r="K1627" s="182"/>
      <c r="L1627" s="182"/>
      <c r="M1627" s="182"/>
      <c r="N1627" s="182"/>
      <c r="O1627" s="182"/>
      <c r="P1627" s="182"/>
      <c r="Q1627" s="182"/>
      <c r="R1627" s="182"/>
      <c r="S1627" s="182"/>
      <c r="T1627" s="182"/>
      <c r="U1627" s="182"/>
      <c r="V1627" s="182"/>
      <c r="W1627" s="182"/>
      <c r="X1627" s="182"/>
      <c r="Y1627" s="182"/>
      <c r="Z1627" s="182"/>
      <c r="AA1627" s="182"/>
      <c r="AB1627" s="182"/>
      <c r="AC1627" s="182"/>
      <c r="AD1627" s="182"/>
      <c r="AE1627" s="182"/>
      <c r="AF1627" s="182"/>
      <c r="AG1627" s="182"/>
      <c r="AH1627" s="182"/>
      <c r="AI1627" s="182"/>
      <c r="AJ1627" s="182"/>
      <c r="AK1627" s="182"/>
      <c r="AL1627" s="182"/>
      <c r="AM1627" s="182"/>
      <c r="AN1627" s="182"/>
      <c r="AO1627" s="182"/>
      <c r="AP1627" s="182"/>
      <c r="AQ1627" s="182"/>
      <c r="AR1627" s="182"/>
      <c r="AS1627" s="182"/>
      <c r="AT1627" s="182"/>
      <c r="AU1627" s="183">
        <f>SUM(G1627:AT1627)</f>
        <v>0</v>
      </c>
    </row>
    <row r="1628" spans="1:47" ht="17">
      <c r="A1628" s="257"/>
      <c r="B1628" s="259"/>
      <c r="C1628" s="251"/>
      <c r="D1628" s="251"/>
      <c r="E1628" s="251"/>
      <c r="F1628" s="184" t="s">
        <v>123</v>
      </c>
      <c r="G1628" s="185"/>
      <c r="H1628" s="185"/>
      <c r="I1628" s="185"/>
      <c r="J1628" s="185"/>
      <c r="K1628" s="185"/>
      <c r="L1628" s="185"/>
      <c r="M1628" s="185"/>
      <c r="N1628" s="185"/>
      <c r="O1628" s="185"/>
      <c r="P1628" s="185"/>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3">
        <f t="shared" ref="AU1628:AU1665" si="37">SUM(G1628:AT1628)</f>
        <v>0</v>
      </c>
    </row>
    <row r="1629" spans="1:47" ht="17">
      <c r="A1629" s="257"/>
      <c r="B1629" s="260"/>
      <c r="C1629" s="252"/>
      <c r="D1629" s="252"/>
      <c r="E1629" s="252"/>
      <c r="F1629" s="181" t="s">
        <v>124</v>
      </c>
      <c r="G1629" s="182"/>
      <c r="H1629" s="182"/>
      <c r="I1629" s="182"/>
      <c r="J1629" s="182"/>
      <c r="K1629" s="182"/>
      <c r="L1629" s="182"/>
      <c r="M1629" s="182"/>
      <c r="N1629" s="182"/>
      <c r="O1629" s="182"/>
      <c r="P1629" s="182"/>
      <c r="Q1629" s="182"/>
      <c r="R1629" s="182"/>
      <c r="S1629" s="182"/>
      <c r="T1629" s="182"/>
      <c r="U1629" s="182"/>
      <c r="V1629" s="182"/>
      <c r="W1629" s="182"/>
      <c r="X1629" s="182"/>
      <c r="Y1629" s="182"/>
      <c r="Z1629" s="182"/>
      <c r="AA1629" s="182"/>
      <c r="AB1629" s="182"/>
      <c r="AC1629" s="182"/>
      <c r="AD1629" s="182"/>
      <c r="AE1629" s="182"/>
      <c r="AF1629" s="182"/>
      <c r="AG1629" s="182"/>
      <c r="AH1629" s="182"/>
      <c r="AI1629" s="182"/>
      <c r="AJ1629" s="182"/>
      <c r="AK1629" s="182"/>
      <c r="AL1629" s="182"/>
      <c r="AM1629" s="182"/>
      <c r="AN1629" s="182"/>
      <c r="AO1629" s="182"/>
      <c r="AP1629" s="182"/>
      <c r="AQ1629" s="182"/>
      <c r="AR1629" s="182"/>
      <c r="AS1629" s="182"/>
      <c r="AT1629" s="182"/>
      <c r="AU1629" s="183">
        <f t="shared" si="37"/>
        <v>0</v>
      </c>
    </row>
    <row r="1630" spans="1:47" ht="17">
      <c r="A1630" s="257"/>
      <c r="B1630" s="258" t="str">
        <f>'Operating Cost Categories'!A3</f>
        <v>Insurance</v>
      </c>
      <c r="C1630" s="250">
        <f>'Operating Cost Summary'!B1599</f>
        <v>0</v>
      </c>
      <c r="D1630" s="250">
        <f>'Operating Cost Summary'!C1599</f>
        <v>0</v>
      </c>
      <c r="E1630" s="250">
        <f>'Operating Cost Summary'!D1599</f>
        <v>0</v>
      </c>
      <c r="F1630" s="184" t="s">
        <v>122</v>
      </c>
      <c r="G1630" s="185"/>
      <c r="H1630" s="185"/>
      <c r="I1630" s="185"/>
      <c r="J1630" s="185"/>
      <c r="K1630" s="185"/>
      <c r="L1630" s="185"/>
      <c r="M1630" s="185"/>
      <c r="N1630" s="185"/>
      <c r="O1630" s="185"/>
      <c r="P1630" s="185"/>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3">
        <f t="shared" si="37"/>
        <v>0</v>
      </c>
    </row>
    <row r="1631" spans="1:47" ht="17">
      <c r="A1631" s="257"/>
      <c r="B1631" s="259"/>
      <c r="C1631" s="251"/>
      <c r="D1631" s="251"/>
      <c r="E1631" s="251"/>
      <c r="F1631" s="181" t="s">
        <v>123</v>
      </c>
      <c r="G1631" s="182"/>
      <c r="H1631" s="182"/>
      <c r="I1631" s="182"/>
      <c r="J1631" s="182"/>
      <c r="K1631" s="182"/>
      <c r="L1631" s="182"/>
      <c r="M1631" s="182"/>
      <c r="N1631" s="182"/>
      <c r="O1631" s="182"/>
      <c r="P1631" s="182"/>
      <c r="Q1631" s="182"/>
      <c r="R1631" s="182"/>
      <c r="S1631" s="182"/>
      <c r="T1631" s="182"/>
      <c r="U1631" s="182"/>
      <c r="V1631" s="182"/>
      <c r="W1631" s="182"/>
      <c r="X1631" s="182"/>
      <c r="Y1631" s="182"/>
      <c r="Z1631" s="182"/>
      <c r="AA1631" s="182"/>
      <c r="AB1631" s="182"/>
      <c r="AC1631" s="182"/>
      <c r="AD1631" s="182"/>
      <c r="AE1631" s="182"/>
      <c r="AF1631" s="182"/>
      <c r="AG1631" s="182"/>
      <c r="AH1631" s="182"/>
      <c r="AI1631" s="182"/>
      <c r="AJ1631" s="182"/>
      <c r="AK1631" s="182"/>
      <c r="AL1631" s="182"/>
      <c r="AM1631" s="182"/>
      <c r="AN1631" s="182"/>
      <c r="AO1631" s="182"/>
      <c r="AP1631" s="182"/>
      <c r="AQ1631" s="182"/>
      <c r="AR1631" s="182"/>
      <c r="AS1631" s="182"/>
      <c r="AT1631" s="182"/>
      <c r="AU1631" s="183">
        <f t="shared" si="37"/>
        <v>0</v>
      </c>
    </row>
    <row r="1632" spans="1:47" ht="17">
      <c r="A1632" s="257"/>
      <c r="B1632" s="260"/>
      <c r="C1632" s="252"/>
      <c r="D1632" s="252"/>
      <c r="E1632" s="252"/>
      <c r="F1632" s="184" t="s">
        <v>124</v>
      </c>
      <c r="G1632" s="185"/>
      <c r="H1632" s="185"/>
      <c r="I1632" s="185"/>
      <c r="J1632" s="185"/>
      <c r="K1632" s="185"/>
      <c r="L1632" s="185"/>
      <c r="M1632" s="185"/>
      <c r="N1632" s="185"/>
      <c r="O1632" s="185"/>
      <c r="P1632" s="185"/>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3">
        <f t="shared" si="37"/>
        <v>0</v>
      </c>
    </row>
    <row r="1633" spans="1:47" ht="17">
      <c r="A1633" s="257"/>
      <c r="B1633" s="249" t="str">
        <f>'Operating Cost Categories'!A4</f>
        <v>Rent</v>
      </c>
      <c r="C1633" s="250">
        <f>'Operating Cost Summary'!B1600</f>
        <v>0</v>
      </c>
      <c r="D1633" s="250">
        <f>'Operating Cost Summary'!C1600</f>
        <v>0</v>
      </c>
      <c r="E1633" s="250">
        <f>'Operating Cost Summary'!D1600</f>
        <v>0</v>
      </c>
      <c r="F1633" s="181" t="s">
        <v>122</v>
      </c>
      <c r="G1633" s="182"/>
      <c r="H1633" s="182"/>
      <c r="I1633" s="182"/>
      <c r="J1633" s="182"/>
      <c r="K1633" s="182"/>
      <c r="L1633" s="182"/>
      <c r="M1633" s="182"/>
      <c r="N1633" s="182"/>
      <c r="O1633" s="182"/>
      <c r="P1633" s="182"/>
      <c r="Q1633" s="182"/>
      <c r="R1633" s="182"/>
      <c r="S1633" s="182"/>
      <c r="T1633" s="182"/>
      <c r="U1633" s="182"/>
      <c r="V1633" s="182"/>
      <c r="W1633" s="182"/>
      <c r="X1633" s="182"/>
      <c r="Y1633" s="182"/>
      <c r="Z1633" s="182"/>
      <c r="AA1633" s="182"/>
      <c r="AB1633" s="182"/>
      <c r="AC1633" s="182"/>
      <c r="AD1633" s="182"/>
      <c r="AE1633" s="182"/>
      <c r="AF1633" s="182"/>
      <c r="AG1633" s="182"/>
      <c r="AH1633" s="182"/>
      <c r="AI1633" s="182"/>
      <c r="AJ1633" s="182"/>
      <c r="AK1633" s="182"/>
      <c r="AL1633" s="182"/>
      <c r="AM1633" s="182"/>
      <c r="AN1633" s="182"/>
      <c r="AO1633" s="182"/>
      <c r="AP1633" s="182"/>
      <c r="AQ1633" s="182"/>
      <c r="AR1633" s="182"/>
      <c r="AS1633" s="182"/>
      <c r="AT1633" s="182"/>
      <c r="AU1633" s="183">
        <f t="shared" si="37"/>
        <v>0</v>
      </c>
    </row>
    <row r="1634" spans="1:47" ht="17">
      <c r="A1634" s="257"/>
      <c r="B1634" s="249"/>
      <c r="C1634" s="251"/>
      <c r="D1634" s="251"/>
      <c r="E1634" s="251"/>
      <c r="F1634" s="184" t="s">
        <v>123</v>
      </c>
      <c r="G1634" s="185"/>
      <c r="H1634" s="185"/>
      <c r="I1634" s="185"/>
      <c r="J1634" s="185"/>
      <c r="K1634" s="185"/>
      <c r="L1634" s="185"/>
      <c r="M1634" s="185"/>
      <c r="N1634" s="185"/>
      <c r="O1634" s="185"/>
      <c r="P1634" s="185"/>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3">
        <f t="shared" si="37"/>
        <v>0</v>
      </c>
    </row>
    <row r="1635" spans="1:47" ht="17">
      <c r="A1635" s="257"/>
      <c r="B1635" s="249"/>
      <c r="C1635" s="252"/>
      <c r="D1635" s="252"/>
      <c r="E1635" s="252"/>
      <c r="F1635" s="181" t="s">
        <v>124</v>
      </c>
      <c r="G1635" s="182"/>
      <c r="H1635" s="182"/>
      <c r="I1635" s="182"/>
      <c r="J1635" s="182"/>
      <c r="K1635" s="182"/>
      <c r="L1635" s="182"/>
      <c r="M1635" s="182"/>
      <c r="N1635" s="182"/>
      <c r="O1635" s="182"/>
      <c r="P1635" s="182"/>
      <c r="Q1635" s="182"/>
      <c r="R1635" s="182"/>
      <c r="S1635" s="182"/>
      <c r="T1635" s="182"/>
      <c r="U1635" s="182"/>
      <c r="V1635" s="182"/>
      <c r="W1635" s="182"/>
      <c r="X1635" s="182"/>
      <c r="Y1635" s="182"/>
      <c r="Z1635" s="182"/>
      <c r="AA1635" s="182"/>
      <c r="AB1635" s="182"/>
      <c r="AC1635" s="182"/>
      <c r="AD1635" s="182"/>
      <c r="AE1635" s="182"/>
      <c r="AF1635" s="182"/>
      <c r="AG1635" s="182"/>
      <c r="AH1635" s="182"/>
      <c r="AI1635" s="182"/>
      <c r="AJ1635" s="182"/>
      <c r="AK1635" s="182"/>
      <c r="AL1635" s="182"/>
      <c r="AM1635" s="182"/>
      <c r="AN1635" s="182"/>
      <c r="AO1635" s="182"/>
      <c r="AP1635" s="182"/>
      <c r="AQ1635" s="182"/>
      <c r="AR1635" s="182"/>
      <c r="AS1635" s="182"/>
      <c r="AT1635" s="182"/>
      <c r="AU1635" s="183">
        <f t="shared" si="37"/>
        <v>0</v>
      </c>
    </row>
    <row r="1636" spans="1:47" ht="17">
      <c r="A1636" s="257"/>
      <c r="B1636" s="249" t="str">
        <f>'Operating Cost Categories'!A5</f>
        <v>Utilities</v>
      </c>
      <c r="C1636" s="250">
        <f>'Operating Cost Summary'!B1601</f>
        <v>0</v>
      </c>
      <c r="D1636" s="250">
        <f>'Operating Cost Summary'!C1601</f>
        <v>0</v>
      </c>
      <c r="E1636" s="250">
        <f>'Operating Cost Summary'!D1601</f>
        <v>0</v>
      </c>
      <c r="F1636" s="184" t="s">
        <v>122</v>
      </c>
      <c r="G1636" s="185"/>
      <c r="H1636" s="185"/>
      <c r="I1636" s="185"/>
      <c r="J1636" s="185"/>
      <c r="K1636" s="185"/>
      <c r="L1636" s="185"/>
      <c r="M1636" s="185"/>
      <c r="N1636" s="185"/>
      <c r="O1636" s="185"/>
      <c r="P1636" s="185"/>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3">
        <f t="shared" si="37"/>
        <v>0</v>
      </c>
    </row>
    <row r="1637" spans="1:47" ht="17">
      <c r="A1637" s="257"/>
      <c r="B1637" s="249"/>
      <c r="C1637" s="251"/>
      <c r="D1637" s="251"/>
      <c r="E1637" s="251"/>
      <c r="F1637" s="181" t="s">
        <v>123</v>
      </c>
      <c r="G1637" s="182"/>
      <c r="H1637" s="182"/>
      <c r="I1637" s="182"/>
      <c r="J1637" s="182"/>
      <c r="K1637" s="182"/>
      <c r="L1637" s="182"/>
      <c r="M1637" s="182"/>
      <c r="N1637" s="182"/>
      <c r="O1637" s="182"/>
      <c r="P1637" s="182"/>
      <c r="Q1637" s="182"/>
      <c r="R1637" s="182"/>
      <c r="S1637" s="182"/>
      <c r="T1637" s="182"/>
      <c r="U1637" s="182"/>
      <c r="V1637" s="182"/>
      <c r="W1637" s="182"/>
      <c r="X1637" s="182"/>
      <c r="Y1637" s="182"/>
      <c r="Z1637" s="182"/>
      <c r="AA1637" s="182"/>
      <c r="AB1637" s="182"/>
      <c r="AC1637" s="182"/>
      <c r="AD1637" s="182"/>
      <c r="AE1637" s="182"/>
      <c r="AF1637" s="182"/>
      <c r="AG1637" s="182"/>
      <c r="AH1637" s="182"/>
      <c r="AI1637" s="182"/>
      <c r="AJ1637" s="182"/>
      <c r="AK1637" s="182"/>
      <c r="AL1637" s="182"/>
      <c r="AM1637" s="182"/>
      <c r="AN1637" s="182"/>
      <c r="AO1637" s="182"/>
      <c r="AP1637" s="182"/>
      <c r="AQ1637" s="182"/>
      <c r="AR1637" s="182"/>
      <c r="AS1637" s="182"/>
      <c r="AT1637" s="182"/>
      <c r="AU1637" s="183">
        <f t="shared" si="37"/>
        <v>0</v>
      </c>
    </row>
    <row r="1638" spans="1:47" ht="17">
      <c r="A1638" s="257"/>
      <c r="B1638" s="249"/>
      <c r="C1638" s="252"/>
      <c r="D1638" s="252"/>
      <c r="E1638" s="252"/>
      <c r="F1638" s="184" t="s">
        <v>124</v>
      </c>
      <c r="G1638" s="185"/>
      <c r="H1638" s="185"/>
      <c r="I1638" s="185"/>
      <c r="J1638" s="185"/>
      <c r="K1638" s="185"/>
      <c r="L1638" s="185"/>
      <c r="M1638" s="185"/>
      <c r="N1638" s="185"/>
      <c r="O1638" s="185"/>
      <c r="P1638" s="185"/>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3">
        <f t="shared" si="37"/>
        <v>0</v>
      </c>
    </row>
    <row r="1639" spans="1:47" ht="17">
      <c r="A1639" s="257"/>
      <c r="B1639" s="249" t="str">
        <f>'Operating Cost Categories'!A6</f>
        <v>Internet/Phones</v>
      </c>
      <c r="C1639" s="250">
        <f>'Operating Cost Summary'!B1602</f>
        <v>0</v>
      </c>
      <c r="D1639" s="250">
        <f>'Operating Cost Summary'!C1602</f>
        <v>0</v>
      </c>
      <c r="E1639" s="250">
        <f>'Operating Cost Summary'!D1602</f>
        <v>0</v>
      </c>
      <c r="F1639" s="181" t="s">
        <v>122</v>
      </c>
      <c r="G1639" s="182"/>
      <c r="H1639" s="182"/>
      <c r="I1639" s="182"/>
      <c r="J1639" s="182"/>
      <c r="K1639" s="182"/>
      <c r="L1639" s="182"/>
      <c r="M1639" s="182"/>
      <c r="N1639" s="182"/>
      <c r="O1639" s="182"/>
      <c r="P1639" s="182"/>
      <c r="Q1639" s="182"/>
      <c r="R1639" s="182"/>
      <c r="S1639" s="182"/>
      <c r="T1639" s="182"/>
      <c r="U1639" s="182"/>
      <c r="V1639" s="182"/>
      <c r="W1639" s="182"/>
      <c r="X1639" s="182"/>
      <c r="Y1639" s="182"/>
      <c r="Z1639" s="182"/>
      <c r="AA1639" s="182"/>
      <c r="AB1639" s="182"/>
      <c r="AC1639" s="182"/>
      <c r="AD1639" s="182"/>
      <c r="AE1639" s="182"/>
      <c r="AF1639" s="182"/>
      <c r="AG1639" s="182"/>
      <c r="AH1639" s="182"/>
      <c r="AI1639" s="182"/>
      <c r="AJ1639" s="182"/>
      <c r="AK1639" s="182"/>
      <c r="AL1639" s="182"/>
      <c r="AM1639" s="182"/>
      <c r="AN1639" s="182"/>
      <c r="AO1639" s="182"/>
      <c r="AP1639" s="182"/>
      <c r="AQ1639" s="182"/>
      <c r="AR1639" s="182"/>
      <c r="AS1639" s="182"/>
      <c r="AT1639" s="182"/>
      <c r="AU1639" s="183">
        <f t="shared" si="37"/>
        <v>0</v>
      </c>
    </row>
    <row r="1640" spans="1:47" ht="17">
      <c r="A1640" s="257"/>
      <c r="B1640" s="249"/>
      <c r="C1640" s="251"/>
      <c r="D1640" s="251"/>
      <c r="E1640" s="251"/>
      <c r="F1640" s="184" t="s">
        <v>123</v>
      </c>
      <c r="G1640" s="185"/>
      <c r="H1640" s="185"/>
      <c r="I1640" s="185"/>
      <c r="J1640" s="185"/>
      <c r="K1640" s="185"/>
      <c r="L1640" s="185"/>
      <c r="M1640" s="185"/>
      <c r="N1640" s="185"/>
      <c r="O1640" s="185"/>
      <c r="P1640" s="185"/>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3">
        <f t="shared" si="37"/>
        <v>0</v>
      </c>
    </row>
    <row r="1641" spans="1:47" ht="17">
      <c r="A1641" s="257"/>
      <c r="B1641" s="249"/>
      <c r="C1641" s="252"/>
      <c r="D1641" s="252"/>
      <c r="E1641" s="252"/>
      <c r="F1641" s="181" t="s">
        <v>124</v>
      </c>
      <c r="G1641" s="182"/>
      <c r="H1641" s="182"/>
      <c r="I1641" s="182"/>
      <c r="J1641" s="182"/>
      <c r="K1641" s="182"/>
      <c r="L1641" s="182"/>
      <c r="M1641" s="182"/>
      <c r="N1641" s="182"/>
      <c r="O1641" s="182"/>
      <c r="P1641" s="182"/>
      <c r="Q1641" s="182"/>
      <c r="R1641" s="182"/>
      <c r="S1641" s="182"/>
      <c r="T1641" s="182"/>
      <c r="U1641" s="182"/>
      <c r="V1641" s="182"/>
      <c r="W1641" s="182"/>
      <c r="X1641" s="182"/>
      <c r="Y1641" s="182"/>
      <c r="Z1641" s="182"/>
      <c r="AA1641" s="182"/>
      <c r="AB1641" s="182"/>
      <c r="AC1641" s="182"/>
      <c r="AD1641" s="182"/>
      <c r="AE1641" s="182"/>
      <c r="AF1641" s="182"/>
      <c r="AG1641" s="182"/>
      <c r="AH1641" s="182"/>
      <c r="AI1641" s="182"/>
      <c r="AJ1641" s="182"/>
      <c r="AK1641" s="182"/>
      <c r="AL1641" s="182"/>
      <c r="AM1641" s="182"/>
      <c r="AN1641" s="182"/>
      <c r="AO1641" s="182"/>
      <c r="AP1641" s="182"/>
      <c r="AQ1641" s="182"/>
      <c r="AR1641" s="182"/>
      <c r="AS1641" s="182"/>
      <c r="AT1641" s="182"/>
      <c r="AU1641" s="183">
        <f t="shared" si="37"/>
        <v>0</v>
      </c>
    </row>
    <row r="1642" spans="1:47" ht="17">
      <c r="A1642" s="257"/>
      <c r="B1642" s="249" t="str">
        <f>'Operating Cost Categories'!A7</f>
        <v>Office Supplies</v>
      </c>
      <c r="C1642" s="250">
        <f>'Operating Cost Summary'!B1603</f>
        <v>0</v>
      </c>
      <c r="D1642" s="250">
        <f>'Operating Cost Summary'!C1603</f>
        <v>0</v>
      </c>
      <c r="E1642" s="250">
        <f>'Operating Cost Summary'!D1603</f>
        <v>0</v>
      </c>
      <c r="F1642" s="184" t="s">
        <v>122</v>
      </c>
      <c r="G1642" s="185"/>
      <c r="H1642" s="185"/>
      <c r="I1642" s="185"/>
      <c r="J1642" s="185"/>
      <c r="K1642" s="185"/>
      <c r="L1642" s="185"/>
      <c r="M1642" s="185"/>
      <c r="N1642" s="185"/>
      <c r="O1642" s="185"/>
      <c r="P1642" s="185"/>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3">
        <f t="shared" si="37"/>
        <v>0</v>
      </c>
    </row>
    <row r="1643" spans="1:47" ht="17">
      <c r="A1643" s="257"/>
      <c r="B1643" s="249"/>
      <c r="C1643" s="251"/>
      <c r="D1643" s="251"/>
      <c r="E1643" s="251"/>
      <c r="F1643" s="181" t="s">
        <v>123</v>
      </c>
      <c r="G1643" s="182"/>
      <c r="H1643" s="182"/>
      <c r="I1643" s="182"/>
      <c r="J1643" s="182"/>
      <c r="K1643" s="182"/>
      <c r="L1643" s="182"/>
      <c r="M1643" s="182"/>
      <c r="N1643" s="182"/>
      <c r="O1643" s="182"/>
      <c r="P1643" s="182"/>
      <c r="Q1643" s="182"/>
      <c r="R1643" s="182"/>
      <c r="S1643" s="182"/>
      <c r="T1643" s="182"/>
      <c r="U1643" s="182"/>
      <c r="V1643" s="182"/>
      <c r="W1643" s="182"/>
      <c r="X1643" s="182"/>
      <c r="Y1643" s="182"/>
      <c r="Z1643" s="182"/>
      <c r="AA1643" s="182"/>
      <c r="AB1643" s="182"/>
      <c r="AC1643" s="182"/>
      <c r="AD1643" s="182"/>
      <c r="AE1643" s="182"/>
      <c r="AF1643" s="182"/>
      <c r="AG1643" s="182"/>
      <c r="AH1643" s="182"/>
      <c r="AI1643" s="182"/>
      <c r="AJ1643" s="182"/>
      <c r="AK1643" s="182"/>
      <c r="AL1643" s="182"/>
      <c r="AM1643" s="182"/>
      <c r="AN1643" s="182"/>
      <c r="AO1643" s="182"/>
      <c r="AP1643" s="182"/>
      <c r="AQ1643" s="182"/>
      <c r="AR1643" s="182"/>
      <c r="AS1643" s="182"/>
      <c r="AT1643" s="182"/>
      <c r="AU1643" s="183">
        <f t="shared" si="37"/>
        <v>0</v>
      </c>
    </row>
    <row r="1644" spans="1:47" ht="17">
      <c r="A1644" s="257"/>
      <c r="B1644" s="249"/>
      <c r="C1644" s="252"/>
      <c r="D1644" s="252"/>
      <c r="E1644" s="252"/>
      <c r="F1644" s="184" t="s">
        <v>124</v>
      </c>
      <c r="G1644" s="185"/>
      <c r="H1644" s="185"/>
      <c r="I1644" s="185"/>
      <c r="J1644" s="185"/>
      <c r="K1644" s="185"/>
      <c r="L1644" s="185"/>
      <c r="M1644" s="185"/>
      <c r="N1644" s="185"/>
      <c r="O1644" s="185"/>
      <c r="P1644" s="185"/>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3">
        <f t="shared" si="37"/>
        <v>0</v>
      </c>
    </row>
    <row r="1645" spans="1:47" ht="17">
      <c r="A1645" s="257"/>
      <c r="B1645" s="249" t="str">
        <f>'Operating Cost Categories'!A8</f>
        <v>Transportation</v>
      </c>
      <c r="C1645" s="250">
        <f>'Operating Cost Summary'!B1604</f>
        <v>0</v>
      </c>
      <c r="D1645" s="250">
        <f>'Operating Cost Summary'!C1604</f>
        <v>0</v>
      </c>
      <c r="E1645" s="250">
        <f>'Operating Cost Summary'!D1604</f>
        <v>0</v>
      </c>
      <c r="F1645" s="181" t="s">
        <v>122</v>
      </c>
      <c r="G1645" s="182"/>
      <c r="H1645" s="182"/>
      <c r="I1645" s="182"/>
      <c r="J1645" s="182"/>
      <c r="K1645" s="182"/>
      <c r="L1645" s="182"/>
      <c r="M1645" s="182"/>
      <c r="N1645" s="182"/>
      <c r="O1645" s="182"/>
      <c r="P1645" s="182"/>
      <c r="Q1645" s="182"/>
      <c r="R1645" s="182"/>
      <c r="S1645" s="182"/>
      <c r="T1645" s="182"/>
      <c r="U1645" s="182"/>
      <c r="V1645" s="182"/>
      <c r="W1645" s="182"/>
      <c r="X1645" s="182"/>
      <c r="Y1645" s="182"/>
      <c r="Z1645" s="182"/>
      <c r="AA1645" s="182"/>
      <c r="AB1645" s="182"/>
      <c r="AC1645" s="182"/>
      <c r="AD1645" s="182"/>
      <c r="AE1645" s="182"/>
      <c r="AF1645" s="182"/>
      <c r="AG1645" s="182"/>
      <c r="AH1645" s="182"/>
      <c r="AI1645" s="182"/>
      <c r="AJ1645" s="182"/>
      <c r="AK1645" s="182"/>
      <c r="AL1645" s="182"/>
      <c r="AM1645" s="182"/>
      <c r="AN1645" s="182"/>
      <c r="AO1645" s="182"/>
      <c r="AP1645" s="182"/>
      <c r="AQ1645" s="182"/>
      <c r="AR1645" s="182"/>
      <c r="AS1645" s="182"/>
      <c r="AT1645" s="182"/>
      <c r="AU1645" s="183">
        <f t="shared" si="37"/>
        <v>0</v>
      </c>
    </row>
    <row r="1646" spans="1:47" ht="17">
      <c r="A1646" s="257"/>
      <c r="B1646" s="249"/>
      <c r="C1646" s="251"/>
      <c r="D1646" s="251"/>
      <c r="E1646" s="251"/>
      <c r="F1646" s="184" t="s">
        <v>123</v>
      </c>
      <c r="G1646" s="185"/>
      <c r="H1646" s="185"/>
      <c r="I1646" s="185"/>
      <c r="J1646" s="185"/>
      <c r="K1646" s="185"/>
      <c r="L1646" s="185"/>
      <c r="M1646" s="185"/>
      <c r="N1646" s="185"/>
      <c r="O1646" s="185"/>
      <c r="P1646" s="185"/>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3">
        <f t="shared" si="37"/>
        <v>0</v>
      </c>
    </row>
    <row r="1647" spans="1:47" ht="17">
      <c r="A1647" s="257"/>
      <c r="B1647" s="249"/>
      <c r="C1647" s="252"/>
      <c r="D1647" s="252"/>
      <c r="E1647" s="252"/>
      <c r="F1647" s="181" t="s">
        <v>124</v>
      </c>
      <c r="G1647" s="182"/>
      <c r="H1647" s="182"/>
      <c r="I1647" s="182"/>
      <c r="J1647" s="182"/>
      <c r="K1647" s="182"/>
      <c r="L1647" s="182"/>
      <c r="M1647" s="182"/>
      <c r="N1647" s="182"/>
      <c r="O1647" s="182"/>
      <c r="P1647" s="182"/>
      <c r="Q1647" s="182"/>
      <c r="R1647" s="182"/>
      <c r="S1647" s="182"/>
      <c r="T1647" s="182"/>
      <c r="U1647" s="182"/>
      <c r="V1647" s="182"/>
      <c r="W1647" s="182"/>
      <c r="X1647" s="182"/>
      <c r="Y1647" s="182"/>
      <c r="Z1647" s="182"/>
      <c r="AA1647" s="182"/>
      <c r="AB1647" s="182"/>
      <c r="AC1647" s="182"/>
      <c r="AD1647" s="182"/>
      <c r="AE1647" s="182"/>
      <c r="AF1647" s="182"/>
      <c r="AG1647" s="182"/>
      <c r="AH1647" s="182"/>
      <c r="AI1647" s="182"/>
      <c r="AJ1647" s="182"/>
      <c r="AK1647" s="182"/>
      <c r="AL1647" s="182"/>
      <c r="AM1647" s="182"/>
      <c r="AN1647" s="182"/>
      <c r="AO1647" s="182"/>
      <c r="AP1647" s="182"/>
      <c r="AQ1647" s="182"/>
      <c r="AR1647" s="182"/>
      <c r="AS1647" s="182"/>
      <c r="AT1647" s="182"/>
      <c r="AU1647" s="183">
        <f t="shared" si="37"/>
        <v>0</v>
      </c>
    </row>
    <row r="1648" spans="1:47" ht="17">
      <c r="A1648" s="257"/>
      <c r="B1648" s="249" t="str">
        <f>'Operating Cost Categories'!A9</f>
        <v>Consultants/Contracts</v>
      </c>
      <c r="C1648" s="250">
        <f>'Operating Cost Summary'!B1605</f>
        <v>0</v>
      </c>
      <c r="D1648" s="250">
        <f>'Operating Cost Summary'!C1605</f>
        <v>0</v>
      </c>
      <c r="E1648" s="250">
        <f>'Operating Cost Summary'!D1605</f>
        <v>0</v>
      </c>
      <c r="F1648" s="184" t="s">
        <v>122</v>
      </c>
      <c r="G1648" s="185"/>
      <c r="H1648" s="185"/>
      <c r="I1648" s="185"/>
      <c r="J1648" s="185"/>
      <c r="K1648" s="185"/>
      <c r="L1648" s="185"/>
      <c r="M1648" s="185"/>
      <c r="N1648" s="185"/>
      <c r="O1648" s="185"/>
      <c r="P1648" s="185"/>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3">
        <f t="shared" si="37"/>
        <v>0</v>
      </c>
    </row>
    <row r="1649" spans="1:47" ht="17">
      <c r="A1649" s="257"/>
      <c r="B1649" s="249"/>
      <c r="C1649" s="251"/>
      <c r="D1649" s="251"/>
      <c r="E1649" s="251"/>
      <c r="F1649" s="181" t="s">
        <v>123</v>
      </c>
      <c r="G1649" s="182"/>
      <c r="H1649" s="182"/>
      <c r="I1649" s="182"/>
      <c r="J1649" s="182"/>
      <c r="K1649" s="182"/>
      <c r="L1649" s="182"/>
      <c r="M1649" s="182"/>
      <c r="N1649" s="182"/>
      <c r="O1649" s="182"/>
      <c r="P1649" s="182"/>
      <c r="Q1649" s="182"/>
      <c r="R1649" s="182"/>
      <c r="S1649" s="182"/>
      <c r="T1649" s="182"/>
      <c r="U1649" s="182"/>
      <c r="V1649" s="182"/>
      <c r="W1649" s="182"/>
      <c r="X1649" s="182"/>
      <c r="Y1649" s="182"/>
      <c r="Z1649" s="182"/>
      <c r="AA1649" s="182"/>
      <c r="AB1649" s="182"/>
      <c r="AC1649" s="182"/>
      <c r="AD1649" s="182"/>
      <c r="AE1649" s="182"/>
      <c r="AF1649" s="182"/>
      <c r="AG1649" s="182"/>
      <c r="AH1649" s="182"/>
      <c r="AI1649" s="182"/>
      <c r="AJ1649" s="182"/>
      <c r="AK1649" s="182"/>
      <c r="AL1649" s="182"/>
      <c r="AM1649" s="182"/>
      <c r="AN1649" s="182"/>
      <c r="AO1649" s="182"/>
      <c r="AP1649" s="182"/>
      <c r="AQ1649" s="182"/>
      <c r="AR1649" s="182"/>
      <c r="AS1649" s="182"/>
      <c r="AT1649" s="182"/>
      <c r="AU1649" s="183">
        <f t="shared" si="37"/>
        <v>0</v>
      </c>
    </row>
    <row r="1650" spans="1:47" ht="17">
      <c r="A1650" s="257"/>
      <c r="B1650" s="249"/>
      <c r="C1650" s="252"/>
      <c r="D1650" s="252"/>
      <c r="E1650" s="252"/>
      <c r="F1650" s="184" t="s">
        <v>124</v>
      </c>
      <c r="G1650" s="185"/>
      <c r="H1650" s="185"/>
      <c r="I1650" s="185"/>
      <c r="J1650" s="185"/>
      <c r="K1650" s="185"/>
      <c r="L1650" s="185"/>
      <c r="M1650" s="185"/>
      <c r="N1650" s="185"/>
      <c r="O1650" s="185"/>
      <c r="P1650" s="185"/>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3">
        <f t="shared" si="37"/>
        <v>0</v>
      </c>
    </row>
    <row r="1651" spans="1:47" ht="17">
      <c r="A1651" s="257"/>
      <c r="B1651" s="249" t="str">
        <f>'Operating Cost Categories'!A10</f>
        <v>A</v>
      </c>
      <c r="C1651" s="250">
        <f>'Operating Cost Summary'!B1606</f>
        <v>0</v>
      </c>
      <c r="D1651" s="250">
        <f>'Operating Cost Summary'!C1606</f>
        <v>0</v>
      </c>
      <c r="E1651" s="250">
        <f>'Operating Cost Summary'!D1606</f>
        <v>0</v>
      </c>
      <c r="F1651" s="181" t="s">
        <v>122</v>
      </c>
      <c r="G1651" s="182"/>
      <c r="H1651" s="182"/>
      <c r="I1651" s="182"/>
      <c r="J1651" s="182"/>
      <c r="K1651" s="182"/>
      <c r="L1651" s="182"/>
      <c r="M1651" s="182"/>
      <c r="N1651" s="182"/>
      <c r="O1651" s="182"/>
      <c r="P1651" s="182"/>
      <c r="Q1651" s="182"/>
      <c r="R1651" s="182"/>
      <c r="S1651" s="182"/>
      <c r="T1651" s="182"/>
      <c r="U1651" s="182"/>
      <c r="V1651" s="182"/>
      <c r="W1651" s="182"/>
      <c r="X1651" s="182"/>
      <c r="Y1651" s="182"/>
      <c r="Z1651" s="182"/>
      <c r="AA1651" s="182"/>
      <c r="AB1651" s="182"/>
      <c r="AC1651" s="182"/>
      <c r="AD1651" s="182"/>
      <c r="AE1651" s="182"/>
      <c r="AF1651" s="182"/>
      <c r="AG1651" s="182"/>
      <c r="AH1651" s="182"/>
      <c r="AI1651" s="182"/>
      <c r="AJ1651" s="182"/>
      <c r="AK1651" s="182"/>
      <c r="AL1651" s="182"/>
      <c r="AM1651" s="182"/>
      <c r="AN1651" s="182"/>
      <c r="AO1651" s="182"/>
      <c r="AP1651" s="182"/>
      <c r="AQ1651" s="182"/>
      <c r="AR1651" s="182"/>
      <c r="AS1651" s="182"/>
      <c r="AT1651" s="182"/>
      <c r="AU1651" s="183">
        <f t="shared" si="37"/>
        <v>0</v>
      </c>
    </row>
    <row r="1652" spans="1:47" ht="17">
      <c r="A1652" s="257"/>
      <c r="B1652" s="249"/>
      <c r="C1652" s="251"/>
      <c r="D1652" s="251"/>
      <c r="E1652" s="251"/>
      <c r="F1652" s="184" t="s">
        <v>123</v>
      </c>
      <c r="G1652" s="185"/>
      <c r="H1652" s="185"/>
      <c r="I1652" s="185"/>
      <c r="J1652" s="185"/>
      <c r="K1652" s="185"/>
      <c r="L1652" s="185"/>
      <c r="M1652" s="185"/>
      <c r="N1652" s="185"/>
      <c r="O1652" s="185"/>
      <c r="P1652" s="185"/>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3">
        <f t="shared" si="37"/>
        <v>0</v>
      </c>
    </row>
    <row r="1653" spans="1:47" ht="17">
      <c r="A1653" s="257"/>
      <c r="B1653" s="249"/>
      <c r="C1653" s="252"/>
      <c r="D1653" s="252"/>
      <c r="E1653" s="252"/>
      <c r="F1653" s="181" t="s">
        <v>124</v>
      </c>
      <c r="G1653" s="182"/>
      <c r="H1653" s="182"/>
      <c r="I1653" s="182"/>
      <c r="J1653" s="182"/>
      <c r="K1653" s="182"/>
      <c r="L1653" s="182"/>
      <c r="M1653" s="182"/>
      <c r="N1653" s="182"/>
      <c r="O1653" s="182"/>
      <c r="P1653" s="182"/>
      <c r="Q1653" s="182"/>
      <c r="R1653" s="182"/>
      <c r="S1653" s="182"/>
      <c r="T1653" s="182"/>
      <c r="U1653" s="182"/>
      <c r="V1653" s="182"/>
      <c r="W1653" s="182"/>
      <c r="X1653" s="182"/>
      <c r="Y1653" s="182"/>
      <c r="Z1653" s="182"/>
      <c r="AA1653" s="182"/>
      <c r="AB1653" s="182"/>
      <c r="AC1653" s="182"/>
      <c r="AD1653" s="182"/>
      <c r="AE1653" s="182"/>
      <c r="AF1653" s="182"/>
      <c r="AG1653" s="182"/>
      <c r="AH1653" s="182"/>
      <c r="AI1653" s="182"/>
      <c r="AJ1653" s="182"/>
      <c r="AK1653" s="182"/>
      <c r="AL1653" s="182"/>
      <c r="AM1653" s="182"/>
      <c r="AN1653" s="182"/>
      <c r="AO1653" s="182"/>
      <c r="AP1653" s="182"/>
      <c r="AQ1653" s="182"/>
      <c r="AR1653" s="182"/>
      <c r="AS1653" s="182"/>
      <c r="AT1653" s="182"/>
      <c r="AU1653" s="183">
        <f t="shared" si="37"/>
        <v>0</v>
      </c>
    </row>
    <row r="1654" spans="1:47" ht="17">
      <c r="A1654" s="257"/>
      <c r="B1654" s="249" t="str">
        <f>'Operating Cost Categories'!A11</f>
        <v>B</v>
      </c>
      <c r="C1654" s="250">
        <f>'Operating Cost Summary'!B1607</f>
        <v>0</v>
      </c>
      <c r="D1654" s="250">
        <f>'Operating Cost Summary'!C1607</f>
        <v>0</v>
      </c>
      <c r="E1654" s="250">
        <f>'Operating Cost Summary'!D1607</f>
        <v>0</v>
      </c>
      <c r="F1654" s="184" t="s">
        <v>122</v>
      </c>
      <c r="G1654" s="185"/>
      <c r="H1654" s="185"/>
      <c r="I1654" s="185"/>
      <c r="J1654" s="185"/>
      <c r="K1654" s="185"/>
      <c r="L1654" s="185"/>
      <c r="M1654" s="185"/>
      <c r="N1654" s="185"/>
      <c r="O1654" s="185"/>
      <c r="P1654" s="185"/>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3">
        <f t="shared" si="37"/>
        <v>0</v>
      </c>
    </row>
    <row r="1655" spans="1:47" ht="17">
      <c r="A1655" s="257"/>
      <c r="B1655" s="249"/>
      <c r="C1655" s="251"/>
      <c r="D1655" s="251"/>
      <c r="E1655" s="251"/>
      <c r="F1655" s="181" t="s">
        <v>123</v>
      </c>
      <c r="G1655" s="182"/>
      <c r="H1655" s="182"/>
      <c r="I1655" s="182"/>
      <c r="J1655" s="182"/>
      <c r="K1655" s="182"/>
      <c r="L1655" s="182"/>
      <c r="M1655" s="182"/>
      <c r="N1655" s="182"/>
      <c r="O1655" s="182"/>
      <c r="P1655" s="182"/>
      <c r="Q1655" s="182"/>
      <c r="R1655" s="182"/>
      <c r="S1655" s="182"/>
      <c r="T1655" s="182"/>
      <c r="U1655" s="182"/>
      <c r="V1655" s="182"/>
      <c r="W1655" s="182"/>
      <c r="X1655" s="182"/>
      <c r="Y1655" s="182"/>
      <c r="Z1655" s="182"/>
      <c r="AA1655" s="182"/>
      <c r="AB1655" s="182"/>
      <c r="AC1655" s="182"/>
      <c r="AD1655" s="182"/>
      <c r="AE1655" s="182"/>
      <c r="AF1655" s="182"/>
      <c r="AG1655" s="182"/>
      <c r="AH1655" s="182"/>
      <c r="AI1655" s="182"/>
      <c r="AJ1655" s="182"/>
      <c r="AK1655" s="182"/>
      <c r="AL1655" s="182"/>
      <c r="AM1655" s="182"/>
      <c r="AN1655" s="182"/>
      <c r="AO1655" s="182"/>
      <c r="AP1655" s="182"/>
      <c r="AQ1655" s="182"/>
      <c r="AR1655" s="182"/>
      <c r="AS1655" s="182"/>
      <c r="AT1655" s="182"/>
      <c r="AU1655" s="183">
        <f t="shared" si="37"/>
        <v>0</v>
      </c>
    </row>
    <row r="1656" spans="1:47" ht="17">
      <c r="A1656" s="257"/>
      <c r="B1656" s="249"/>
      <c r="C1656" s="252"/>
      <c r="D1656" s="252"/>
      <c r="E1656" s="252"/>
      <c r="F1656" s="184" t="s">
        <v>124</v>
      </c>
      <c r="G1656" s="185"/>
      <c r="H1656" s="185"/>
      <c r="I1656" s="185"/>
      <c r="J1656" s="185"/>
      <c r="K1656" s="185"/>
      <c r="L1656" s="185"/>
      <c r="M1656" s="185"/>
      <c r="N1656" s="185"/>
      <c r="O1656" s="185"/>
      <c r="P1656" s="185"/>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3">
        <f t="shared" si="37"/>
        <v>0</v>
      </c>
    </row>
    <row r="1657" spans="1:47" ht="17">
      <c r="A1657" s="257"/>
      <c r="B1657" s="249" t="str">
        <f>'Operating Cost Categories'!A12</f>
        <v>C</v>
      </c>
      <c r="C1657" s="250">
        <f>'Operating Cost Summary'!B1608</f>
        <v>0</v>
      </c>
      <c r="D1657" s="250">
        <f>'Operating Cost Summary'!C1608</f>
        <v>0</v>
      </c>
      <c r="E1657" s="250">
        <f>'Operating Cost Summary'!D1608</f>
        <v>0</v>
      </c>
      <c r="F1657" s="181" t="s">
        <v>122</v>
      </c>
      <c r="G1657" s="182"/>
      <c r="H1657" s="182"/>
      <c r="I1657" s="182"/>
      <c r="J1657" s="182"/>
      <c r="K1657" s="182"/>
      <c r="L1657" s="182"/>
      <c r="M1657" s="182"/>
      <c r="N1657" s="182"/>
      <c r="O1657" s="182"/>
      <c r="P1657" s="182"/>
      <c r="Q1657" s="182"/>
      <c r="R1657" s="182"/>
      <c r="S1657" s="182"/>
      <c r="T1657" s="182"/>
      <c r="U1657" s="182"/>
      <c r="V1657" s="182"/>
      <c r="W1657" s="182"/>
      <c r="X1657" s="182"/>
      <c r="Y1657" s="182"/>
      <c r="Z1657" s="182"/>
      <c r="AA1657" s="182"/>
      <c r="AB1657" s="182"/>
      <c r="AC1657" s="182"/>
      <c r="AD1657" s="182"/>
      <c r="AE1657" s="182"/>
      <c r="AF1657" s="182"/>
      <c r="AG1657" s="182"/>
      <c r="AH1657" s="182"/>
      <c r="AI1657" s="182"/>
      <c r="AJ1657" s="182"/>
      <c r="AK1657" s="182"/>
      <c r="AL1657" s="182"/>
      <c r="AM1657" s="182"/>
      <c r="AN1657" s="182"/>
      <c r="AO1657" s="182"/>
      <c r="AP1657" s="182"/>
      <c r="AQ1657" s="182"/>
      <c r="AR1657" s="182"/>
      <c r="AS1657" s="182"/>
      <c r="AT1657" s="182"/>
      <c r="AU1657" s="183">
        <f t="shared" si="37"/>
        <v>0</v>
      </c>
    </row>
    <row r="1658" spans="1:47" ht="17">
      <c r="A1658" s="257"/>
      <c r="B1658" s="249"/>
      <c r="C1658" s="251"/>
      <c r="D1658" s="251"/>
      <c r="E1658" s="251"/>
      <c r="F1658" s="184" t="s">
        <v>123</v>
      </c>
      <c r="G1658" s="185"/>
      <c r="H1658" s="185"/>
      <c r="I1658" s="185"/>
      <c r="J1658" s="185"/>
      <c r="K1658" s="185"/>
      <c r="L1658" s="185"/>
      <c r="M1658" s="185"/>
      <c r="N1658" s="185"/>
      <c r="O1658" s="185"/>
      <c r="P1658" s="185"/>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3">
        <f t="shared" si="37"/>
        <v>0</v>
      </c>
    </row>
    <row r="1659" spans="1:47" ht="17">
      <c r="A1659" s="257"/>
      <c r="B1659" s="249"/>
      <c r="C1659" s="252"/>
      <c r="D1659" s="252"/>
      <c r="E1659" s="252"/>
      <c r="F1659" s="181" t="s">
        <v>124</v>
      </c>
      <c r="G1659" s="182"/>
      <c r="H1659" s="182"/>
      <c r="I1659" s="182"/>
      <c r="J1659" s="182"/>
      <c r="K1659" s="182"/>
      <c r="L1659" s="182"/>
      <c r="M1659" s="182"/>
      <c r="N1659" s="182"/>
      <c r="O1659" s="182"/>
      <c r="P1659" s="182"/>
      <c r="Q1659" s="182"/>
      <c r="R1659" s="182"/>
      <c r="S1659" s="182"/>
      <c r="T1659" s="182"/>
      <c r="U1659" s="182"/>
      <c r="V1659" s="182"/>
      <c r="W1659" s="182"/>
      <c r="X1659" s="182"/>
      <c r="Y1659" s="182"/>
      <c r="Z1659" s="182"/>
      <c r="AA1659" s="182"/>
      <c r="AB1659" s="182"/>
      <c r="AC1659" s="182"/>
      <c r="AD1659" s="182"/>
      <c r="AE1659" s="182"/>
      <c r="AF1659" s="182"/>
      <c r="AG1659" s="182"/>
      <c r="AH1659" s="182"/>
      <c r="AI1659" s="182"/>
      <c r="AJ1659" s="182"/>
      <c r="AK1659" s="182"/>
      <c r="AL1659" s="182"/>
      <c r="AM1659" s="182"/>
      <c r="AN1659" s="182"/>
      <c r="AO1659" s="182"/>
      <c r="AP1659" s="182"/>
      <c r="AQ1659" s="182"/>
      <c r="AR1659" s="182"/>
      <c r="AS1659" s="182"/>
      <c r="AT1659" s="182"/>
      <c r="AU1659" s="183">
        <f t="shared" si="37"/>
        <v>0</v>
      </c>
    </row>
    <row r="1660" spans="1:47" ht="17">
      <c r="A1660" s="257"/>
      <c r="B1660" s="249" t="str">
        <f>'Operating Cost Categories'!A13</f>
        <v>D</v>
      </c>
      <c r="C1660" s="250">
        <f>'Operating Cost Summary'!B1609</f>
        <v>0</v>
      </c>
      <c r="D1660" s="250">
        <f>'Operating Cost Summary'!C1609</f>
        <v>0</v>
      </c>
      <c r="E1660" s="250">
        <f>'Operating Cost Summary'!D1609</f>
        <v>0</v>
      </c>
      <c r="F1660" s="184" t="s">
        <v>122</v>
      </c>
      <c r="G1660" s="185"/>
      <c r="H1660" s="185"/>
      <c r="I1660" s="185"/>
      <c r="J1660" s="185"/>
      <c r="K1660" s="185"/>
      <c r="L1660" s="185"/>
      <c r="M1660" s="185"/>
      <c r="N1660" s="185"/>
      <c r="O1660" s="185"/>
      <c r="P1660" s="185"/>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3">
        <f t="shared" si="37"/>
        <v>0</v>
      </c>
    </row>
    <row r="1661" spans="1:47" ht="17">
      <c r="A1661" s="257"/>
      <c r="B1661" s="249"/>
      <c r="C1661" s="251"/>
      <c r="D1661" s="251"/>
      <c r="E1661" s="251"/>
      <c r="F1661" s="181" t="s">
        <v>123</v>
      </c>
      <c r="G1661" s="182"/>
      <c r="H1661" s="182"/>
      <c r="I1661" s="182"/>
      <c r="J1661" s="182"/>
      <c r="K1661" s="182"/>
      <c r="L1661" s="182"/>
      <c r="M1661" s="182"/>
      <c r="N1661" s="182"/>
      <c r="O1661" s="182"/>
      <c r="P1661" s="182"/>
      <c r="Q1661" s="182"/>
      <c r="R1661" s="182"/>
      <c r="S1661" s="182"/>
      <c r="T1661" s="182"/>
      <c r="U1661" s="182"/>
      <c r="V1661" s="182"/>
      <c r="W1661" s="182"/>
      <c r="X1661" s="182"/>
      <c r="Y1661" s="182"/>
      <c r="Z1661" s="182"/>
      <c r="AA1661" s="182"/>
      <c r="AB1661" s="182"/>
      <c r="AC1661" s="182"/>
      <c r="AD1661" s="182"/>
      <c r="AE1661" s="182"/>
      <c r="AF1661" s="182"/>
      <c r="AG1661" s="182"/>
      <c r="AH1661" s="182"/>
      <c r="AI1661" s="182"/>
      <c r="AJ1661" s="182"/>
      <c r="AK1661" s="182"/>
      <c r="AL1661" s="182"/>
      <c r="AM1661" s="182"/>
      <c r="AN1661" s="182"/>
      <c r="AO1661" s="182"/>
      <c r="AP1661" s="182"/>
      <c r="AQ1661" s="182"/>
      <c r="AR1661" s="182"/>
      <c r="AS1661" s="182"/>
      <c r="AT1661" s="182"/>
      <c r="AU1661" s="183">
        <f t="shared" si="37"/>
        <v>0</v>
      </c>
    </row>
    <row r="1662" spans="1:47" ht="17">
      <c r="A1662" s="257"/>
      <c r="B1662" s="249"/>
      <c r="C1662" s="252"/>
      <c r="D1662" s="252"/>
      <c r="E1662" s="252"/>
      <c r="F1662" s="184" t="s">
        <v>124</v>
      </c>
      <c r="G1662" s="185"/>
      <c r="H1662" s="185"/>
      <c r="I1662" s="185"/>
      <c r="J1662" s="185"/>
      <c r="K1662" s="185"/>
      <c r="L1662" s="185"/>
      <c r="M1662" s="185"/>
      <c r="N1662" s="185"/>
      <c r="O1662" s="185"/>
      <c r="P1662" s="185"/>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3">
        <f t="shared" si="37"/>
        <v>0</v>
      </c>
    </row>
    <row r="1663" spans="1:47" ht="17">
      <c r="A1663" s="257"/>
      <c r="B1663" s="249" t="str">
        <f>'Operating Cost Categories'!A14</f>
        <v>E</v>
      </c>
      <c r="C1663" s="250">
        <f>'Operating Cost Summary'!B1610</f>
        <v>0</v>
      </c>
      <c r="D1663" s="250">
        <f>'Operating Cost Summary'!C1610</f>
        <v>0</v>
      </c>
      <c r="E1663" s="250">
        <f>'Operating Cost Summary'!D1610</f>
        <v>0</v>
      </c>
      <c r="F1663" s="181" t="s">
        <v>122</v>
      </c>
      <c r="G1663" s="182"/>
      <c r="H1663" s="182"/>
      <c r="I1663" s="182"/>
      <c r="J1663" s="182"/>
      <c r="K1663" s="182"/>
      <c r="L1663" s="182"/>
      <c r="M1663" s="182"/>
      <c r="N1663" s="182"/>
      <c r="O1663" s="182"/>
      <c r="P1663" s="182"/>
      <c r="Q1663" s="182"/>
      <c r="R1663" s="182"/>
      <c r="S1663" s="182"/>
      <c r="T1663" s="182"/>
      <c r="U1663" s="182"/>
      <c r="V1663" s="182"/>
      <c r="W1663" s="182"/>
      <c r="X1663" s="182"/>
      <c r="Y1663" s="182"/>
      <c r="Z1663" s="182"/>
      <c r="AA1663" s="182"/>
      <c r="AB1663" s="182"/>
      <c r="AC1663" s="182"/>
      <c r="AD1663" s="182"/>
      <c r="AE1663" s="182"/>
      <c r="AF1663" s="182"/>
      <c r="AG1663" s="182"/>
      <c r="AH1663" s="182"/>
      <c r="AI1663" s="182"/>
      <c r="AJ1663" s="182"/>
      <c r="AK1663" s="182"/>
      <c r="AL1663" s="182"/>
      <c r="AM1663" s="182"/>
      <c r="AN1663" s="182"/>
      <c r="AO1663" s="182"/>
      <c r="AP1663" s="182"/>
      <c r="AQ1663" s="182"/>
      <c r="AR1663" s="182"/>
      <c r="AS1663" s="182"/>
      <c r="AT1663" s="182"/>
      <c r="AU1663" s="183">
        <f t="shared" si="37"/>
        <v>0</v>
      </c>
    </row>
    <row r="1664" spans="1:47" ht="17">
      <c r="A1664" s="257"/>
      <c r="B1664" s="249"/>
      <c r="C1664" s="251"/>
      <c r="D1664" s="251"/>
      <c r="E1664" s="251"/>
      <c r="F1664" s="184" t="s">
        <v>123</v>
      </c>
      <c r="G1664" s="186"/>
      <c r="H1664" s="186"/>
      <c r="I1664" s="186"/>
      <c r="J1664" s="186"/>
      <c r="K1664" s="186"/>
      <c r="L1664" s="186"/>
      <c r="M1664" s="186"/>
      <c r="N1664" s="186"/>
      <c r="O1664" s="186"/>
      <c r="P1664" s="186"/>
      <c r="Q1664" s="186"/>
      <c r="R1664" s="186"/>
      <c r="S1664" s="186"/>
      <c r="T1664" s="186"/>
      <c r="U1664" s="186"/>
      <c r="V1664" s="186"/>
      <c r="W1664" s="186"/>
      <c r="X1664" s="186"/>
      <c r="Y1664" s="186"/>
      <c r="Z1664" s="186"/>
      <c r="AA1664" s="186"/>
      <c r="AB1664" s="186"/>
      <c r="AC1664" s="186"/>
      <c r="AD1664" s="186"/>
      <c r="AE1664" s="186"/>
      <c r="AF1664" s="186"/>
      <c r="AG1664" s="186"/>
      <c r="AH1664" s="186"/>
      <c r="AI1664" s="186"/>
      <c r="AJ1664" s="186"/>
      <c r="AK1664" s="186"/>
      <c r="AL1664" s="186"/>
      <c r="AM1664" s="186"/>
      <c r="AN1664" s="186"/>
      <c r="AO1664" s="186"/>
      <c r="AP1664" s="186"/>
      <c r="AQ1664" s="186"/>
      <c r="AR1664" s="186"/>
      <c r="AS1664" s="186"/>
      <c r="AT1664" s="186"/>
      <c r="AU1664" s="183">
        <f t="shared" si="37"/>
        <v>0</v>
      </c>
    </row>
    <row r="1665" spans="1:47" ht="17">
      <c r="A1665" s="257"/>
      <c r="B1665" s="249"/>
      <c r="C1665" s="252"/>
      <c r="D1665" s="252"/>
      <c r="E1665" s="252"/>
      <c r="F1665" s="181" t="s">
        <v>124</v>
      </c>
      <c r="G1665" s="187"/>
      <c r="H1665" s="187"/>
      <c r="I1665" s="187"/>
      <c r="J1665" s="187"/>
      <c r="K1665" s="187"/>
      <c r="L1665" s="187"/>
      <c r="M1665" s="187"/>
      <c r="N1665" s="187"/>
      <c r="O1665" s="187"/>
      <c r="P1665" s="187"/>
      <c r="Q1665" s="187"/>
      <c r="R1665" s="187"/>
      <c r="S1665" s="187"/>
      <c r="T1665" s="187"/>
      <c r="U1665" s="187"/>
      <c r="V1665" s="187"/>
      <c r="W1665" s="187"/>
      <c r="X1665" s="187"/>
      <c r="Y1665" s="187"/>
      <c r="Z1665" s="187"/>
      <c r="AA1665" s="187"/>
      <c r="AB1665" s="187"/>
      <c r="AC1665" s="187"/>
      <c r="AD1665" s="187"/>
      <c r="AE1665" s="187"/>
      <c r="AF1665" s="187"/>
      <c r="AG1665" s="187"/>
      <c r="AH1665" s="187"/>
      <c r="AI1665" s="187"/>
      <c r="AJ1665" s="187"/>
      <c r="AK1665" s="187"/>
      <c r="AL1665" s="187"/>
      <c r="AM1665" s="187"/>
      <c r="AN1665" s="187"/>
      <c r="AO1665" s="187"/>
      <c r="AP1665" s="187"/>
      <c r="AQ1665" s="187"/>
      <c r="AR1665" s="187"/>
      <c r="AS1665" s="187"/>
      <c r="AT1665" s="187"/>
      <c r="AU1665" s="183">
        <f t="shared" si="37"/>
        <v>0</v>
      </c>
    </row>
    <row r="1667" spans="1:47" ht="19">
      <c r="A1667" s="261" t="s">
        <v>132</v>
      </c>
      <c r="B1667" s="263" t="s">
        <v>120</v>
      </c>
      <c r="C1667" s="264" t="s">
        <v>27</v>
      </c>
      <c r="D1667" s="264" t="s">
        <v>28</v>
      </c>
      <c r="E1667" s="264" t="s">
        <v>29</v>
      </c>
      <c r="F1667" s="253" t="s">
        <v>26</v>
      </c>
      <c r="G1667" s="254" t="s">
        <v>2</v>
      </c>
      <c r="H1667" s="255"/>
      <c r="I1667" s="255"/>
      <c r="J1667" s="255"/>
      <c r="K1667" s="255"/>
      <c r="L1667" s="255"/>
      <c r="M1667" s="255"/>
      <c r="N1667" s="255"/>
      <c r="O1667" s="255"/>
      <c r="P1667" s="255"/>
      <c r="Q1667" s="255"/>
      <c r="R1667" s="255"/>
      <c r="S1667" s="255"/>
      <c r="T1667" s="255"/>
      <c r="U1667" s="255"/>
      <c r="V1667" s="255"/>
      <c r="W1667" s="255"/>
      <c r="X1667" s="255"/>
      <c r="Y1667" s="255"/>
      <c r="Z1667" s="255"/>
      <c r="AA1667" s="255"/>
      <c r="AB1667" s="255"/>
      <c r="AC1667" s="255"/>
      <c r="AD1667" s="255"/>
      <c r="AE1667" s="255"/>
      <c r="AF1667" s="255"/>
      <c r="AG1667" s="255"/>
      <c r="AH1667" s="255"/>
      <c r="AI1667" s="255"/>
      <c r="AJ1667" s="255"/>
      <c r="AK1667" s="255"/>
      <c r="AL1667" s="255"/>
      <c r="AM1667" s="255"/>
      <c r="AN1667" s="255"/>
      <c r="AO1667" s="255"/>
      <c r="AP1667" s="255"/>
      <c r="AQ1667" s="255"/>
      <c r="AR1667" s="255"/>
      <c r="AS1667" s="255"/>
      <c r="AT1667" s="255"/>
      <c r="AU1667" s="256" t="s">
        <v>0</v>
      </c>
    </row>
    <row r="1668" spans="1:47" ht="18">
      <c r="A1668" s="262"/>
      <c r="B1668" s="263"/>
      <c r="C1668" s="265"/>
      <c r="D1668" s="265"/>
      <c r="E1668" s="265"/>
      <c r="F1668" s="253"/>
      <c r="G1668" s="180" t="str">
        <f>'Initiative Basics'!C3</f>
        <v>A</v>
      </c>
      <c r="H1668" s="180" t="str">
        <f>'Initiative Basics'!C4</f>
        <v>B</v>
      </c>
      <c r="I1668" s="180" t="str">
        <f>'Initiative Basics'!C5</f>
        <v>C</v>
      </c>
      <c r="J1668" s="180" t="str">
        <f>'Initiative Basics'!C6</f>
        <v>D</v>
      </c>
      <c r="K1668" s="180" t="str">
        <f>'Initiative Basics'!C7</f>
        <v>E</v>
      </c>
      <c r="L1668" s="180" t="str">
        <f>'Initiative Basics'!C8</f>
        <v>F</v>
      </c>
      <c r="M1668" s="180" t="str">
        <f>'Initiative Basics'!C9</f>
        <v>G</v>
      </c>
      <c r="N1668" s="180" t="str">
        <f>'Initiative Basics'!C10</f>
        <v>H</v>
      </c>
      <c r="O1668" s="180" t="str">
        <f>'Initiative Basics'!C11</f>
        <v>I</v>
      </c>
      <c r="P1668" s="180" t="str">
        <f>'Initiative Basics'!C12</f>
        <v>J</v>
      </c>
      <c r="Q1668" s="180" t="str">
        <f>'Initiative Basics'!C13</f>
        <v>K</v>
      </c>
      <c r="R1668" s="180" t="str">
        <f>'Initiative Basics'!C14</f>
        <v>L</v>
      </c>
      <c r="S1668" s="180" t="str">
        <f>'Initiative Basics'!C15</f>
        <v>M</v>
      </c>
      <c r="T1668" s="180" t="str">
        <f>'Initiative Basics'!C16</f>
        <v>N</v>
      </c>
      <c r="U1668" s="180" t="str">
        <f>'Initiative Basics'!C17</f>
        <v>O</v>
      </c>
      <c r="V1668" s="180" t="str">
        <f>'Initiative Basics'!C18</f>
        <v>P</v>
      </c>
      <c r="W1668" s="180" t="str">
        <f>'Initiative Basics'!C19</f>
        <v>Q</v>
      </c>
      <c r="X1668" s="180" t="str">
        <f>'Initiative Basics'!C20</f>
        <v>R</v>
      </c>
      <c r="Y1668" s="180" t="str">
        <f>'Initiative Basics'!C21</f>
        <v>S</v>
      </c>
      <c r="Z1668" s="180" t="str">
        <f>'Initiative Basics'!C22</f>
        <v>T</v>
      </c>
      <c r="AA1668" s="180" t="str">
        <f>'Initiative Basics'!C23</f>
        <v>U</v>
      </c>
      <c r="AB1668" s="180" t="str">
        <f>'Initiative Basics'!C24</f>
        <v>V</v>
      </c>
      <c r="AC1668" s="180" t="str">
        <f>'Initiative Basics'!C25</f>
        <v>W</v>
      </c>
      <c r="AD1668" s="180" t="str">
        <f>'Initiative Basics'!C26</f>
        <v>X</v>
      </c>
      <c r="AE1668" s="180" t="str">
        <f>'Initiative Basics'!C27</f>
        <v>Y</v>
      </c>
      <c r="AF1668" s="180" t="str">
        <f>'Initiative Basics'!C28</f>
        <v>Z</v>
      </c>
      <c r="AG1668" s="180">
        <f>'Initiative Basics'!C29</f>
        <v>0</v>
      </c>
      <c r="AH1668" s="180">
        <f>'Initiative Basics'!C30</f>
        <v>0</v>
      </c>
      <c r="AI1668" s="180">
        <f>'Initiative Basics'!C31</f>
        <v>0</v>
      </c>
      <c r="AJ1668" s="180">
        <f>'Initiative Basics'!C32</f>
        <v>0</v>
      </c>
      <c r="AK1668" s="180">
        <f>'Initiative Basics'!C33</f>
        <v>0</v>
      </c>
      <c r="AL1668" s="180">
        <f>'Initiative Basics'!C34</f>
        <v>0</v>
      </c>
      <c r="AM1668" s="180">
        <f>'Initiative Basics'!C35</f>
        <v>0</v>
      </c>
      <c r="AN1668" s="180">
        <f>'Initiative Basics'!C36</f>
        <v>0</v>
      </c>
      <c r="AO1668" s="180">
        <f>'Initiative Basics'!C37</f>
        <v>0</v>
      </c>
      <c r="AP1668" s="180">
        <f>'Initiative Basics'!C38</f>
        <v>0</v>
      </c>
      <c r="AQ1668" s="180">
        <f>'Initiative Basics'!C39</f>
        <v>0</v>
      </c>
      <c r="AR1668" s="180">
        <f>'Initiative Basics'!C40</f>
        <v>0</v>
      </c>
      <c r="AS1668" s="180">
        <f>'Initiative Basics'!C41</f>
        <v>0</v>
      </c>
      <c r="AT1668" s="180">
        <f>'Initiative Basics'!C42</f>
        <v>0</v>
      </c>
      <c r="AU1668" s="256"/>
    </row>
    <row r="1669" spans="1:47" ht="17">
      <c r="A1669" s="257">
        <f>'Initiative Basics'!A42</f>
        <v>0</v>
      </c>
      <c r="B1669" s="258" t="str">
        <f>'Operating Cost Categories'!A2</f>
        <v>Staff</v>
      </c>
      <c r="C1669" s="250">
        <f>'Operating Cost Summary'!B1640</f>
        <v>0</v>
      </c>
      <c r="D1669" s="250">
        <f>'Operating Cost Summary'!C1640</f>
        <v>0</v>
      </c>
      <c r="E1669" s="250">
        <f>'Operating Cost Summary'!D1640</f>
        <v>0</v>
      </c>
      <c r="F1669" s="181" t="s">
        <v>122</v>
      </c>
      <c r="G1669" s="182"/>
      <c r="H1669" s="182"/>
      <c r="I1669" s="182"/>
      <c r="J1669" s="182"/>
      <c r="K1669" s="182"/>
      <c r="L1669" s="182"/>
      <c r="M1669" s="182"/>
      <c r="N1669" s="182"/>
      <c r="O1669" s="182"/>
      <c r="P1669" s="182"/>
      <c r="Q1669" s="182"/>
      <c r="R1669" s="182"/>
      <c r="S1669" s="182"/>
      <c r="T1669" s="182"/>
      <c r="U1669" s="182"/>
      <c r="V1669" s="182"/>
      <c r="W1669" s="182"/>
      <c r="X1669" s="182"/>
      <c r="Y1669" s="182"/>
      <c r="Z1669" s="182"/>
      <c r="AA1669" s="182"/>
      <c r="AB1669" s="182"/>
      <c r="AC1669" s="182"/>
      <c r="AD1669" s="182"/>
      <c r="AE1669" s="182"/>
      <c r="AF1669" s="182"/>
      <c r="AG1669" s="182"/>
      <c r="AH1669" s="182"/>
      <c r="AI1669" s="182"/>
      <c r="AJ1669" s="182"/>
      <c r="AK1669" s="182"/>
      <c r="AL1669" s="182"/>
      <c r="AM1669" s="182"/>
      <c r="AN1669" s="182"/>
      <c r="AO1669" s="182"/>
      <c r="AP1669" s="182"/>
      <c r="AQ1669" s="182"/>
      <c r="AR1669" s="182"/>
      <c r="AS1669" s="182"/>
      <c r="AT1669" s="182"/>
      <c r="AU1669" s="183">
        <f>SUM(G1669:AT1669)</f>
        <v>0</v>
      </c>
    </row>
    <row r="1670" spans="1:47" ht="17">
      <c r="A1670" s="257"/>
      <c r="B1670" s="259"/>
      <c r="C1670" s="251"/>
      <c r="D1670" s="251"/>
      <c r="E1670" s="251"/>
      <c r="F1670" s="184" t="s">
        <v>123</v>
      </c>
      <c r="G1670" s="185"/>
      <c r="H1670" s="185"/>
      <c r="I1670" s="185"/>
      <c r="J1670" s="185"/>
      <c r="K1670" s="185"/>
      <c r="L1670" s="185"/>
      <c r="M1670" s="185"/>
      <c r="N1670" s="185"/>
      <c r="O1670" s="185"/>
      <c r="P1670" s="185"/>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3">
        <f t="shared" ref="AU1670:AU1707" si="38">SUM(G1670:AT1670)</f>
        <v>0</v>
      </c>
    </row>
    <row r="1671" spans="1:47" ht="17">
      <c r="A1671" s="257"/>
      <c r="B1671" s="260"/>
      <c r="C1671" s="252"/>
      <c r="D1671" s="252"/>
      <c r="E1671" s="252"/>
      <c r="F1671" s="181" t="s">
        <v>124</v>
      </c>
      <c r="G1671" s="182"/>
      <c r="H1671" s="182"/>
      <c r="I1671" s="182"/>
      <c r="J1671" s="182"/>
      <c r="K1671" s="182"/>
      <c r="L1671" s="182"/>
      <c r="M1671" s="182"/>
      <c r="N1671" s="182"/>
      <c r="O1671" s="182"/>
      <c r="P1671" s="182"/>
      <c r="Q1671" s="182"/>
      <c r="R1671" s="182"/>
      <c r="S1671" s="182"/>
      <c r="T1671" s="182"/>
      <c r="U1671" s="182"/>
      <c r="V1671" s="182"/>
      <c r="W1671" s="182"/>
      <c r="X1671" s="182"/>
      <c r="Y1671" s="182"/>
      <c r="Z1671" s="182"/>
      <c r="AA1671" s="182"/>
      <c r="AB1671" s="182"/>
      <c r="AC1671" s="182"/>
      <c r="AD1671" s="182"/>
      <c r="AE1671" s="182"/>
      <c r="AF1671" s="182"/>
      <c r="AG1671" s="182"/>
      <c r="AH1671" s="182"/>
      <c r="AI1671" s="182"/>
      <c r="AJ1671" s="182"/>
      <c r="AK1671" s="182"/>
      <c r="AL1671" s="182"/>
      <c r="AM1671" s="182"/>
      <c r="AN1671" s="182"/>
      <c r="AO1671" s="182"/>
      <c r="AP1671" s="182"/>
      <c r="AQ1671" s="182"/>
      <c r="AR1671" s="182"/>
      <c r="AS1671" s="182"/>
      <c r="AT1671" s="182"/>
      <c r="AU1671" s="183">
        <f t="shared" si="38"/>
        <v>0</v>
      </c>
    </row>
    <row r="1672" spans="1:47" ht="17">
      <c r="A1672" s="257"/>
      <c r="B1672" s="258" t="str">
        <f>'Operating Cost Categories'!A3</f>
        <v>Insurance</v>
      </c>
      <c r="C1672" s="250">
        <f>'Operating Cost Summary'!B1641</f>
        <v>0</v>
      </c>
      <c r="D1672" s="250">
        <f>'Operating Cost Summary'!C1641</f>
        <v>0</v>
      </c>
      <c r="E1672" s="250">
        <f>'Operating Cost Summary'!D1641</f>
        <v>0</v>
      </c>
      <c r="F1672" s="184" t="s">
        <v>122</v>
      </c>
      <c r="G1672" s="185"/>
      <c r="H1672" s="185"/>
      <c r="I1672" s="185"/>
      <c r="J1672" s="185"/>
      <c r="K1672" s="185"/>
      <c r="L1672" s="185"/>
      <c r="M1672" s="185"/>
      <c r="N1672" s="185"/>
      <c r="O1672" s="185"/>
      <c r="P1672" s="185"/>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3">
        <f t="shared" si="38"/>
        <v>0</v>
      </c>
    </row>
    <row r="1673" spans="1:47" ht="17">
      <c r="A1673" s="257"/>
      <c r="B1673" s="259"/>
      <c r="C1673" s="251"/>
      <c r="D1673" s="251"/>
      <c r="E1673" s="251"/>
      <c r="F1673" s="181" t="s">
        <v>123</v>
      </c>
      <c r="G1673" s="182"/>
      <c r="H1673" s="182"/>
      <c r="I1673" s="182"/>
      <c r="J1673" s="182"/>
      <c r="K1673" s="182"/>
      <c r="L1673" s="182"/>
      <c r="M1673" s="182"/>
      <c r="N1673" s="182"/>
      <c r="O1673" s="182"/>
      <c r="P1673" s="182"/>
      <c r="Q1673" s="182"/>
      <c r="R1673" s="182"/>
      <c r="S1673" s="182"/>
      <c r="T1673" s="182"/>
      <c r="U1673" s="182"/>
      <c r="V1673" s="182"/>
      <c r="W1673" s="182"/>
      <c r="X1673" s="182"/>
      <c r="Y1673" s="182"/>
      <c r="Z1673" s="182"/>
      <c r="AA1673" s="182"/>
      <c r="AB1673" s="182"/>
      <c r="AC1673" s="182"/>
      <c r="AD1673" s="182"/>
      <c r="AE1673" s="182"/>
      <c r="AF1673" s="182"/>
      <c r="AG1673" s="182"/>
      <c r="AH1673" s="182"/>
      <c r="AI1673" s="182"/>
      <c r="AJ1673" s="182"/>
      <c r="AK1673" s="182"/>
      <c r="AL1673" s="182"/>
      <c r="AM1673" s="182"/>
      <c r="AN1673" s="182"/>
      <c r="AO1673" s="182"/>
      <c r="AP1673" s="182"/>
      <c r="AQ1673" s="182"/>
      <c r="AR1673" s="182"/>
      <c r="AS1673" s="182"/>
      <c r="AT1673" s="182"/>
      <c r="AU1673" s="183">
        <f t="shared" si="38"/>
        <v>0</v>
      </c>
    </row>
    <row r="1674" spans="1:47" ht="17">
      <c r="A1674" s="257"/>
      <c r="B1674" s="260"/>
      <c r="C1674" s="252"/>
      <c r="D1674" s="252"/>
      <c r="E1674" s="252"/>
      <c r="F1674" s="184" t="s">
        <v>124</v>
      </c>
      <c r="G1674" s="185"/>
      <c r="H1674" s="185"/>
      <c r="I1674" s="185"/>
      <c r="J1674" s="185"/>
      <c r="K1674" s="185"/>
      <c r="L1674" s="185"/>
      <c r="M1674" s="185"/>
      <c r="N1674" s="185"/>
      <c r="O1674" s="185"/>
      <c r="P1674" s="185"/>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3">
        <f t="shared" si="38"/>
        <v>0</v>
      </c>
    </row>
    <row r="1675" spans="1:47" ht="17">
      <c r="A1675" s="257"/>
      <c r="B1675" s="249" t="str">
        <f>'Operating Cost Categories'!A4</f>
        <v>Rent</v>
      </c>
      <c r="C1675" s="250">
        <f>'Operating Cost Summary'!B1642</f>
        <v>0</v>
      </c>
      <c r="D1675" s="250">
        <f>'Operating Cost Summary'!C1642</f>
        <v>0</v>
      </c>
      <c r="E1675" s="250">
        <f>'Operating Cost Summary'!D1642</f>
        <v>0</v>
      </c>
      <c r="F1675" s="181" t="s">
        <v>122</v>
      </c>
      <c r="G1675" s="182"/>
      <c r="H1675" s="182"/>
      <c r="I1675" s="182"/>
      <c r="J1675" s="182"/>
      <c r="K1675" s="182"/>
      <c r="L1675" s="182"/>
      <c r="M1675" s="182"/>
      <c r="N1675" s="182"/>
      <c r="O1675" s="182"/>
      <c r="P1675" s="182"/>
      <c r="Q1675" s="182"/>
      <c r="R1675" s="182"/>
      <c r="S1675" s="182"/>
      <c r="T1675" s="182"/>
      <c r="U1675" s="182"/>
      <c r="V1675" s="182"/>
      <c r="W1675" s="182"/>
      <c r="X1675" s="182"/>
      <c r="Y1675" s="182"/>
      <c r="Z1675" s="182"/>
      <c r="AA1675" s="182"/>
      <c r="AB1675" s="182"/>
      <c r="AC1675" s="182"/>
      <c r="AD1675" s="182"/>
      <c r="AE1675" s="182"/>
      <c r="AF1675" s="182"/>
      <c r="AG1675" s="182"/>
      <c r="AH1675" s="182"/>
      <c r="AI1675" s="182"/>
      <c r="AJ1675" s="182"/>
      <c r="AK1675" s="182"/>
      <c r="AL1675" s="182"/>
      <c r="AM1675" s="182"/>
      <c r="AN1675" s="182"/>
      <c r="AO1675" s="182"/>
      <c r="AP1675" s="182"/>
      <c r="AQ1675" s="182"/>
      <c r="AR1675" s="182"/>
      <c r="AS1675" s="182"/>
      <c r="AT1675" s="182"/>
      <c r="AU1675" s="183">
        <f t="shared" si="38"/>
        <v>0</v>
      </c>
    </row>
    <row r="1676" spans="1:47" ht="17">
      <c r="A1676" s="257"/>
      <c r="B1676" s="249"/>
      <c r="C1676" s="251"/>
      <c r="D1676" s="251"/>
      <c r="E1676" s="251"/>
      <c r="F1676" s="184" t="s">
        <v>123</v>
      </c>
      <c r="G1676" s="185"/>
      <c r="H1676" s="185"/>
      <c r="I1676" s="185"/>
      <c r="J1676" s="185"/>
      <c r="K1676" s="185"/>
      <c r="L1676" s="185"/>
      <c r="M1676" s="185"/>
      <c r="N1676" s="185"/>
      <c r="O1676" s="185"/>
      <c r="P1676" s="185"/>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3">
        <f t="shared" si="38"/>
        <v>0</v>
      </c>
    </row>
    <row r="1677" spans="1:47" ht="17">
      <c r="A1677" s="257"/>
      <c r="B1677" s="249"/>
      <c r="C1677" s="252"/>
      <c r="D1677" s="252"/>
      <c r="E1677" s="252"/>
      <c r="F1677" s="181" t="s">
        <v>124</v>
      </c>
      <c r="G1677" s="182"/>
      <c r="H1677" s="182"/>
      <c r="I1677" s="182"/>
      <c r="J1677" s="182"/>
      <c r="K1677" s="182"/>
      <c r="L1677" s="182"/>
      <c r="M1677" s="182"/>
      <c r="N1677" s="182"/>
      <c r="O1677" s="182"/>
      <c r="P1677" s="182"/>
      <c r="Q1677" s="182"/>
      <c r="R1677" s="182"/>
      <c r="S1677" s="182"/>
      <c r="T1677" s="182"/>
      <c r="U1677" s="182"/>
      <c r="V1677" s="182"/>
      <c r="W1677" s="182"/>
      <c r="X1677" s="182"/>
      <c r="Y1677" s="182"/>
      <c r="Z1677" s="182"/>
      <c r="AA1677" s="182"/>
      <c r="AB1677" s="182"/>
      <c r="AC1677" s="182"/>
      <c r="AD1677" s="182"/>
      <c r="AE1677" s="182"/>
      <c r="AF1677" s="182"/>
      <c r="AG1677" s="182"/>
      <c r="AH1677" s="182"/>
      <c r="AI1677" s="182"/>
      <c r="AJ1677" s="182"/>
      <c r="AK1677" s="182"/>
      <c r="AL1677" s="182"/>
      <c r="AM1677" s="182"/>
      <c r="AN1677" s="182"/>
      <c r="AO1677" s="182"/>
      <c r="AP1677" s="182"/>
      <c r="AQ1677" s="182"/>
      <c r="AR1677" s="182"/>
      <c r="AS1677" s="182"/>
      <c r="AT1677" s="182"/>
      <c r="AU1677" s="183">
        <f t="shared" si="38"/>
        <v>0</v>
      </c>
    </row>
    <row r="1678" spans="1:47" ht="17">
      <c r="A1678" s="257"/>
      <c r="B1678" s="249" t="str">
        <f>'Operating Cost Categories'!A5</f>
        <v>Utilities</v>
      </c>
      <c r="C1678" s="250">
        <f>'Operating Cost Summary'!B1643</f>
        <v>0</v>
      </c>
      <c r="D1678" s="250">
        <f>'Operating Cost Summary'!C1643</f>
        <v>0</v>
      </c>
      <c r="E1678" s="250">
        <f>'Operating Cost Summary'!D1643</f>
        <v>0</v>
      </c>
      <c r="F1678" s="184" t="s">
        <v>122</v>
      </c>
      <c r="G1678" s="185"/>
      <c r="H1678" s="185"/>
      <c r="I1678" s="185"/>
      <c r="J1678" s="185"/>
      <c r="K1678" s="185"/>
      <c r="L1678" s="185"/>
      <c r="M1678" s="185"/>
      <c r="N1678" s="185"/>
      <c r="O1678" s="185"/>
      <c r="P1678" s="185"/>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3">
        <f t="shared" si="38"/>
        <v>0</v>
      </c>
    </row>
    <row r="1679" spans="1:47" ht="17">
      <c r="A1679" s="257"/>
      <c r="B1679" s="249"/>
      <c r="C1679" s="251"/>
      <c r="D1679" s="251"/>
      <c r="E1679" s="251"/>
      <c r="F1679" s="181" t="s">
        <v>123</v>
      </c>
      <c r="G1679" s="182"/>
      <c r="H1679" s="182"/>
      <c r="I1679" s="182"/>
      <c r="J1679" s="182"/>
      <c r="K1679" s="182"/>
      <c r="L1679" s="182"/>
      <c r="M1679" s="182"/>
      <c r="N1679" s="182"/>
      <c r="O1679" s="182"/>
      <c r="P1679" s="182"/>
      <c r="Q1679" s="182"/>
      <c r="R1679" s="182"/>
      <c r="S1679" s="182"/>
      <c r="T1679" s="182"/>
      <c r="U1679" s="182"/>
      <c r="V1679" s="182"/>
      <c r="W1679" s="182"/>
      <c r="X1679" s="182"/>
      <c r="Y1679" s="182"/>
      <c r="Z1679" s="182"/>
      <c r="AA1679" s="182"/>
      <c r="AB1679" s="182"/>
      <c r="AC1679" s="182"/>
      <c r="AD1679" s="182"/>
      <c r="AE1679" s="182"/>
      <c r="AF1679" s="182"/>
      <c r="AG1679" s="182"/>
      <c r="AH1679" s="182"/>
      <c r="AI1679" s="182"/>
      <c r="AJ1679" s="182"/>
      <c r="AK1679" s="182"/>
      <c r="AL1679" s="182"/>
      <c r="AM1679" s="182"/>
      <c r="AN1679" s="182"/>
      <c r="AO1679" s="182"/>
      <c r="AP1679" s="182"/>
      <c r="AQ1679" s="182"/>
      <c r="AR1679" s="182"/>
      <c r="AS1679" s="182"/>
      <c r="AT1679" s="182"/>
      <c r="AU1679" s="183">
        <f t="shared" si="38"/>
        <v>0</v>
      </c>
    </row>
    <row r="1680" spans="1:47" ht="17">
      <c r="A1680" s="257"/>
      <c r="B1680" s="249"/>
      <c r="C1680" s="252"/>
      <c r="D1680" s="252"/>
      <c r="E1680" s="252"/>
      <c r="F1680" s="184" t="s">
        <v>124</v>
      </c>
      <c r="G1680" s="185"/>
      <c r="H1680" s="185"/>
      <c r="I1680" s="185"/>
      <c r="J1680" s="185"/>
      <c r="K1680" s="185"/>
      <c r="L1680" s="185"/>
      <c r="M1680" s="185"/>
      <c r="N1680" s="185"/>
      <c r="O1680" s="185"/>
      <c r="P1680" s="185"/>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3">
        <f t="shared" si="38"/>
        <v>0</v>
      </c>
    </row>
    <row r="1681" spans="1:47" ht="17">
      <c r="A1681" s="257"/>
      <c r="B1681" s="249" t="str">
        <f>'Operating Cost Categories'!A6</f>
        <v>Internet/Phones</v>
      </c>
      <c r="C1681" s="250">
        <f>'Operating Cost Summary'!B1644</f>
        <v>0</v>
      </c>
      <c r="D1681" s="250">
        <f>'Operating Cost Summary'!C1644</f>
        <v>0</v>
      </c>
      <c r="E1681" s="250">
        <f>'Operating Cost Summary'!D1644</f>
        <v>0</v>
      </c>
      <c r="F1681" s="181" t="s">
        <v>122</v>
      </c>
      <c r="G1681" s="182"/>
      <c r="H1681" s="182"/>
      <c r="I1681" s="182"/>
      <c r="J1681" s="182"/>
      <c r="K1681" s="182"/>
      <c r="L1681" s="182"/>
      <c r="M1681" s="182"/>
      <c r="N1681" s="182"/>
      <c r="O1681" s="182"/>
      <c r="P1681" s="182"/>
      <c r="Q1681" s="182"/>
      <c r="R1681" s="182"/>
      <c r="S1681" s="182"/>
      <c r="T1681" s="182"/>
      <c r="U1681" s="182"/>
      <c r="V1681" s="182"/>
      <c r="W1681" s="182"/>
      <c r="X1681" s="182"/>
      <c r="Y1681" s="182"/>
      <c r="Z1681" s="182"/>
      <c r="AA1681" s="182"/>
      <c r="AB1681" s="182"/>
      <c r="AC1681" s="182"/>
      <c r="AD1681" s="182"/>
      <c r="AE1681" s="182"/>
      <c r="AF1681" s="182"/>
      <c r="AG1681" s="182"/>
      <c r="AH1681" s="182"/>
      <c r="AI1681" s="182"/>
      <c r="AJ1681" s="182"/>
      <c r="AK1681" s="182"/>
      <c r="AL1681" s="182"/>
      <c r="AM1681" s="182"/>
      <c r="AN1681" s="182"/>
      <c r="AO1681" s="182"/>
      <c r="AP1681" s="182"/>
      <c r="AQ1681" s="182"/>
      <c r="AR1681" s="182"/>
      <c r="AS1681" s="182"/>
      <c r="AT1681" s="182"/>
      <c r="AU1681" s="183">
        <f t="shared" si="38"/>
        <v>0</v>
      </c>
    </row>
    <row r="1682" spans="1:47" ht="17">
      <c r="A1682" s="257"/>
      <c r="B1682" s="249"/>
      <c r="C1682" s="251"/>
      <c r="D1682" s="251"/>
      <c r="E1682" s="251"/>
      <c r="F1682" s="184" t="s">
        <v>123</v>
      </c>
      <c r="G1682" s="185"/>
      <c r="H1682" s="185"/>
      <c r="I1682" s="185"/>
      <c r="J1682" s="185"/>
      <c r="K1682" s="185"/>
      <c r="L1682" s="185"/>
      <c r="M1682" s="185"/>
      <c r="N1682" s="185"/>
      <c r="O1682" s="185"/>
      <c r="P1682" s="185"/>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3">
        <f t="shared" si="38"/>
        <v>0</v>
      </c>
    </row>
    <row r="1683" spans="1:47" ht="17">
      <c r="A1683" s="257"/>
      <c r="B1683" s="249"/>
      <c r="C1683" s="252"/>
      <c r="D1683" s="252"/>
      <c r="E1683" s="252"/>
      <c r="F1683" s="181" t="s">
        <v>124</v>
      </c>
      <c r="G1683" s="182"/>
      <c r="H1683" s="182"/>
      <c r="I1683" s="182"/>
      <c r="J1683" s="182"/>
      <c r="K1683" s="182"/>
      <c r="L1683" s="182"/>
      <c r="M1683" s="182"/>
      <c r="N1683" s="182"/>
      <c r="O1683" s="182"/>
      <c r="P1683" s="182"/>
      <c r="Q1683" s="182"/>
      <c r="R1683" s="182"/>
      <c r="S1683" s="182"/>
      <c r="T1683" s="182"/>
      <c r="U1683" s="182"/>
      <c r="V1683" s="182"/>
      <c r="W1683" s="182"/>
      <c r="X1683" s="182"/>
      <c r="Y1683" s="182"/>
      <c r="Z1683" s="182"/>
      <c r="AA1683" s="182"/>
      <c r="AB1683" s="182"/>
      <c r="AC1683" s="182"/>
      <c r="AD1683" s="182"/>
      <c r="AE1683" s="182"/>
      <c r="AF1683" s="182"/>
      <c r="AG1683" s="182"/>
      <c r="AH1683" s="182"/>
      <c r="AI1683" s="182"/>
      <c r="AJ1683" s="182"/>
      <c r="AK1683" s="182"/>
      <c r="AL1683" s="182"/>
      <c r="AM1683" s="182"/>
      <c r="AN1683" s="182"/>
      <c r="AO1683" s="182"/>
      <c r="AP1683" s="182"/>
      <c r="AQ1683" s="182"/>
      <c r="AR1683" s="182"/>
      <c r="AS1683" s="182"/>
      <c r="AT1683" s="182"/>
      <c r="AU1683" s="183">
        <f t="shared" si="38"/>
        <v>0</v>
      </c>
    </row>
    <row r="1684" spans="1:47" ht="17">
      <c r="A1684" s="257"/>
      <c r="B1684" s="249" t="str">
        <f>'Operating Cost Categories'!A7</f>
        <v>Office Supplies</v>
      </c>
      <c r="C1684" s="250">
        <f>'Operating Cost Summary'!B1645</f>
        <v>0</v>
      </c>
      <c r="D1684" s="250">
        <f>'Operating Cost Summary'!C1645</f>
        <v>0</v>
      </c>
      <c r="E1684" s="250">
        <f>'Operating Cost Summary'!D1645</f>
        <v>0</v>
      </c>
      <c r="F1684" s="184" t="s">
        <v>122</v>
      </c>
      <c r="G1684" s="185"/>
      <c r="H1684" s="185"/>
      <c r="I1684" s="185"/>
      <c r="J1684" s="185"/>
      <c r="K1684" s="185"/>
      <c r="L1684" s="185"/>
      <c r="M1684" s="185"/>
      <c r="N1684" s="185"/>
      <c r="O1684" s="185"/>
      <c r="P1684" s="185"/>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3">
        <f t="shared" si="38"/>
        <v>0</v>
      </c>
    </row>
    <row r="1685" spans="1:47" ht="17">
      <c r="A1685" s="257"/>
      <c r="B1685" s="249"/>
      <c r="C1685" s="251"/>
      <c r="D1685" s="251"/>
      <c r="E1685" s="251"/>
      <c r="F1685" s="181" t="s">
        <v>123</v>
      </c>
      <c r="G1685" s="182"/>
      <c r="H1685" s="182"/>
      <c r="I1685" s="182"/>
      <c r="J1685" s="182"/>
      <c r="K1685" s="182"/>
      <c r="L1685" s="182"/>
      <c r="M1685" s="182"/>
      <c r="N1685" s="182"/>
      <c r="O1685" s="182"/>
      <c r="P1685" s="182"/>
      <c r="Q1685" s="182"/>
      <c r="R1685" s="182"/>
      <c r="S1685" s="182"/>
      <c r="T1685" s="182"/>
      <c r="U1685" s="182"/>
      <c r="V1685" s="182"/>
      <c r="W1685" s="182"/>
      <c r="X1685" s="182"/>
      <c r="Y1685" s="182"/>
      <c r="Z1685" s="182"/>
      <c r="AA1685" s="182"/>
      <c r="AB1685" s="182"/>
      <c r="AC1685" s="182"/>
      <c r="AD1685" s="182"/>
      <c r="AE1685" s="182"/>
      <c r="AF1685" s="182"/>
      <c r="AG1685" s="182"/>
      <c r="AH1685" s="182"/>
      <c r="AI1685" s="182"/>
      <c r="AJ1685" s="182"/>
      <c r="AK1685" s="182"/>
      <c r="AL1685" s="182"/>
      <c r="AM1685" s="182"/>
      <c r="AN1685" s="182"/>
      <c r="AO1685" s="182"/>
      <c r="AP1685" s="182"/>
      <c r="AQ1685" s="182"/>
      <c r="AR1685" s="182"/>
      <c r="AS1685" s="182"/>
      <c r="AT1685" s="182"/>
      <c r="AU1685" s="183">
        <f t="shared" si="38"/>
        <v>0</v>
      </c>
    </row>
    <row r="1686" spans="1:47" ht="17">
      <c r="A1686" s="257"/>
      <c r="B1686" s="249"/>
      <c r="C1686" s="252"/>
      <c r="D1686" s="252"/>
      <c r="E1686" s="252"/>
      <c r="F1686" s="184" t="s">
        <v>124</v>
      </c>
      <c r="G1686" s="185"/>
      <c r="H1686" s="185"/>
      <c r="I1686" s="185"/>
      <c r="J1686" s="185"/>
      <c r="K1686" s="185"/>
      <c r="L1686" s="185"/>
      <c r="M1686" s="185"/>
      <c r="N1686" s="185"/>
      <c r="O1686" s="185"/>
      <c r="P1686" s="185"/>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3">
        <f t="shared" si="38"/>
        <v>0</v>
      </c>
    </row>
    <row r="1687" spans="1:47" ht="17">
      <c r="A1687" s="257"/>
      <c r="B1687" s="249" t="str">
        <f>'Operating Cost Categories'!A8</f>
        <v>Transportation</v>
      </c>
      <c r="C1687" s="250">
        <f>'Operating Cost Summary'!B1646</f>
        <v>0</v>
      </c>
      <c r="D1687" s="250">
        <f>'Operating Cost Summary'!C1646</f>
        <v>0</v>
      </c>
      <c r="E1687" s="250">
        <f>'Operating Cost Summary'!D1646</f>
        <v>0</v>
      </c>
      <c r="F1687" s="181" t="s">
        <v>122</v>
      </c>
      <c r="G1687" s="182"/>
      <c r="H1687" s="182"/>
      <c r="I1687" s="182"/>
      <c r="J1687" s="182"/>
      <c r="K1687" s="182"/>
      <c r="L1687" s="182"/>
      <c r="M1687" s="182"/>
      <c r="N1687" s="182"/>
      <c r="O1687" s="182"/>
      <c r="P1687" s="182"/>
      <c r="Q1687" s="182"/>
      <c r="R1687" s="182"/>
      <c r="S1687" s="182"/>
      <c r="T1687" s="182"/>
      <c r="U1687" s="182"/>
      <c r="V1687" s="182"/>
      <c r="W1687" s="182"/>
      <c r="X1687" s="182"/>
      <c r="Y1687" s="182"/>
      <c r="Z1687" s="182"/>
      <c r="AA1687" s="182"/>
      <c r="AB1687" s="182"/>
      <c r="AC1687" s="182"/>
      <c r="AD1687" s="182"/>
      <c r="AE1687" s="182"/>
      <c r="AF1687" s="182"/>
      <c r="AG1687" s="182"/>
      <c r="AH1687" s="182"/>
      <c r="AI1687" s="182"/>
      <c r="AJ1687" s="182"/>
      <c r="AK1687" s="182"/>
      <c r="AL1687" s="182"/>
      <c r="AM1687" s="182"/>
      <c r="AN1687" s="182"/>
      <c r="AO1687" s="182"/>
      <c r="AP1687" s="182"/>
      <c r="AQ1687" s="182"/>
      <c r="AR1687" s="182"/>
      <c r="AS1687" s="182"/>
      <c r="AT1687" s="182"/>
      <c r="AU1687" s="183">
        <f t="shared" si="38"/>
        <v>0</v>
      </c>
    </row>
    <row r="1688" spans="1:47" ht="17">
      <c r="A1688" s="257"/>
      <c r="B1688" s="249"/>
      <c r="C1688" s="251"/>
      <c r="D1688" s="251"/>
      <c r="E1688" s="251"/>
      <c r="F1688" s="184" t="s">
        <v>123</v>
      </c>
      <c r="G1688" s="185"/>
      <c r="H1688" s="185"/>
      <c r="I1688" s="185"/>
      <c r="J1688" s="185"/>
      <c r="K1688" s="185"/>
      <c r="L1688" s="185"/>
      <c r="M1688" s="185"/>
      <c r="N1688" s="185"/>
      <c r="O1688" s="185"/>
      <c r="P1688" s="185"/>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3">
        <f t="shared" si="38"/>
        <v>0</v>
      </c>
    </row>
    <row r="1689" spans="1:47" ht="17">
      <c r="A1689" s="257"/>
      <c r="B1689" s="249"/>
      <c r="C1689" s="252"/>
      <c r="D1689" s="252"/>
      <c r="E1689" s="252"/>
      <c r="F1689" s="181" t="s">
        <v>124</v>
      </c>
      <c r="G1689" s="182"/>
      <c r="H1689" s="182"/>
      <c r="I1689" s="182"/>
      <c r="J1689" s="182"/>
      <c r="K1689" s="182"/>
      <c r="L1689" s="182"/>
      <c r="M1689" s="182"/>
      <c r="N1689" s="182"/>
      <c r="O1689" s="182"/>
      <c r="P1689" s="182"/>
      <c r="Q1689" s="182"/>
      <c r="R1689" s="182"/>
      <c r="S1689" s="182"/>
      <c r="T1689" s="182"/>
      <c r="U1689" s="182"/>
      <c r="V1689" s="182"/>
      <c r="W1689" s="182"/>
      <c r="X1689" s="182"/>
      <c r="Y1689" s="182"/>
      <c r="Z1689" s="182"/>
      <c r="AA1689" s="182"/>
      <c r="AB1689" s="182"/>
      <c r="AC1689" s="182"/>
      <c r="AD1689" s="182"/>
      <c r="AE1689" s="182"/>
      <c r="AF1689" s="182"/>
      <c r="AG1689" s="182"/>
      <c r="AH1689" s="182"/>
      <c r="AI1689" s="182"/>
      <c r="AJ1689" s="182"/>
      <c r="AK1689" s="182"/>
      <c r="AL1689" s="182"/>
      <c r="AM1689" s="182"/>
      <c r="AN1689" s="182"/>
      <c r="AO1689" s="182"/>
      <c r="AP1689" s="182"/>
      <c r="AQ1689" s="182"/>
      <c r="AR1689" s="182"/>
      <c r="AS1689" s="182"/>
      <c r="AT1689" s="182"/>
      <c r="AU1689" s="183">
        <f t="shared" si="38"/>
        <v>0</v>
      </c>
    </row>
    <row r="1690" spans="1:47" ht="17">
      <c r="A1690" s="257"/>
      <c r="B1690" s="249" t="str">
        <f>'Operating Cost Categories'!A9</f>
        <v>Consultants/Contracts</v>
      </c>
      <c r="C1690" s="250">
        <f>'Operating Cost Summary'!B1647</f>
        <v>0</v>
      </c>
      <c r="D1690" s="250">
        <f>'Operating Cost Summary'!C1647</f>
        <v>0</v>
      </c>
      <c r="E1690" s="250">
        <f>'Operating Cost Summary'!D1647</f>
        <v>0</v>
      </c>
      <c r="F1690" s="184" t="s">
        <v>122</v>
      </c>
      <c r="G1690" s="185"/>
      <c r="H1690" s="185"/>
      <c r="I1690" s="185"/>
      <c r="J1690" s="185"/>
      <c r="K1690" s="185"/>
      <c r="L1690" s="185"/>
      <c r="M1690" s="185"/>
      <c r="N1690" s="185"/>
      <c r="O1690" s="185"/>
      <c r="P1690" s="185"/>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3">
        <f t="shared" si="38"/>
        <v>0</v>
      </c>
    </row>
    <row r="1691" spans="1:47" ht="17">
      <c r="A1691" s="257"/>
      <c r="B1691" s="249"/>
      <c r="C1691" s="251"/>
      <c r="D1691" s="251"/>
      <c r="E1691" s="251"/>
      <c r="F1691" s="181" t="s">
        <v>123</v>
      </c>
      <c r="G1691" s="182"/>
      <c r="H1691" s="182"/>
      <c r="I1691" s="182"/>
      <c r="J1691" s="182"/>
      <c r="K1691" s="182"/>
      <c r="L1691" s="182"/>
      <c r="M1691" s="182"/>
      <c r="N1691" s="182"/>
      <c r="O1691" s="182"/>
      <c r="P1691" s="182"/>
      <c r="Q1691" s="182"/>
      <c r="R1691" s="182"/>
      <c r="S1691" s="182"/>
      <c r="T1691" s="182"/>
      <c r="U1691" s="182"/>
      <c r="V1691" s="182"/>
      <c r="W1691" s="182"/>
      <c r="X1691" s="182"/>
      <c r="Y1691" s="182"/>
      <c r="Z1691" s="182"/>
      <c r="AA1691" s="182"/>
      <c r="AB1691" s="182"/>
      <c r="AC1691" s="182"/>
      <c r="AD1691" s="182"/>
      <c r="AE1691" s="182"/>
      <c r="AF1691" s="182"/>
      <c r="AG1691" s="182"/>
      <c r="AH1691" s="182"/>
      <c r="AI1691" s="182"/>
      <c r="AJ1691" s="182"/>
      <c r="AK1691" s="182"/>
      <c r="AL1691" s="182"/>
      <c r="AM1691" s="182"/>
      <c r="AN1691" s="182"/>
      <c r="AO1691" s="182"/>
      <c r="AP1691" s="182"/>
      <c r="AQ1691" s="182"/>
      <c r="AR1691" s="182"/>
      <c r="AS1691" s="182"/>
      <c r="AT1691" s="182"/>
      <c r="AU1691" s="183">
        <f t="shared" si="38"/>
        <v>0</v>
      </c>
    </row>
    <row r="1692" spans="1:47" ht="17">
      <c r="A1692" s="257"/>
      <c r="B1692" s="249"/>
      <c r="C1692" s="252"/>
      <c r="D1692" s="252"/>
      <c r="E1692" s="252"/>
      <c r="F1692" s="184" t="s">
        <v>124</v>
      </c>
      <c r="G1692" s="185"/>
      <c r="H1692" s="185"/>
      <c r="I1692" s="185"/>
      <c r="J1692" s="185"/>
      <c r="K1692" s="185"/>
      <c r="L1692" s="185"/>
      <c r="M1692" s="185"/>
      <c r="N1692" s="185"/>
      <c r="O1692" s="185"/>
      <c r="P1692" s="185"/>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3">
        <f t="shared" si="38"/>
        <v>0</v>
      </c>
    </row>
    <row r="1693" spans="1:47" ht="17">
      <c r="A1693" s="257"/>
      <c r="B1693" s="249" t="str">
        <f>'Operating Cost Categories'!A10</f>
        <v>A</v>
      </c>
      <c r="C1693" s="250">
        <f>'Operating Cost Summary'!B1648</f>
        <v>0</v>
      </c>
      <c r="D1693" s="250">
        <f>'Operating Cost Summary'!C1648</f>
        <v>0</v>
      </c>
      <c r="E1693" s="250">
        <f>'Operating Cost Summary'!D1648</f>
        <v>0</v>
      </c>
      <c r="F1693" s="181" t="s">
        <v>122</v>
      </c>
      <c r="G1693" s="182"/>
      <c r="H1693" s="182"/>
      <c r="I1693" s="182"/>
      <c r="J1693" s="182"/>
      <c r="K1693" s="182"/>
      <c r="L1693" s="182"/>
      <c r="M1693" s="182"/>
      <c r="N1693" s="182"/>
      <c r="O1693" s="182"/>
      <c r="P1693" s="182"/>
      <c r="Q1693" s="182"/>
      <c r="R1693" s="182"/>
      <c r="S1693" s="182"/>
      <c r="T1693" s="182"/>
      <c r="U1693" s="182"/>
      <c r="V1693" s="182"/>
      <c r="W1693" s="182"/>
      <c r="X1693" s="182"/>
      <c r="Y1693" s="182"/>
      <c r="Z1693" s="182"/>
      <c r="AA1693" s="182"/>
      <c r="AB1693" s="182"/>
      <c r="AC1693" s="182"/>
      <c r="AD1693" s="182"/>
      <c r="AE1693" s="182"/>
      <c r="AF1693" s="182"/>
      <c r="AG1693" s="182"/>
      <c r="AH1693" s="182"/>
      <c r="AI1693" s="182"/>
      <c r="AJ1693" s="182"/>
      <c r="AK1693" s="182"/>
      <c r="AL1693" s="182"/>
      <c r="AM1693" s="182"/>
      <c r="AN1693" s="182"/>
      <c r="AO1693" s="182"/>
      <c r="AP1693" s="182"/>
      <c r="AQ1693" s="182"/>
      <c r="AR1693" s="182"/>
      <c r="AS1693" s="182"/>
      <c r="AT1693" s="182"/>
      <c r="AU1693" s="183">
        <f t="shared" si="38"/>
        <v>0</v>
      </c>
    </row>
    <row r="1694" spans="1:47" ht="17">
      <c r="A1694" s="257"/>
      <c r="B1694" s="249"/>
      <c r="C1694" s="251"/>
      <c r="D1694" s="251"/>
      <c r="E1694" s="251"/>
      <c r="F1694" s="184" t="s">
        <v>123</v>
      </c>
      <c r="G1694" s="185"/>
      <c r="H1694" s="185"/>
      <c r="I1694" s="185"/>
      <c r="J1694" s="185"/>
      <c r="K1694" s="185"/>
      <c r="L1694" s="185"/>
      <c r="M1694" s="185"/>
      <c r="N1694" s="185"/>
      <c r="O1694" s="185"/>
      <c r="P1694" s="185"/>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3">
        <f t="shared" si="38"/>
        <v>0</v>
      </c>
    </row>
    <row r="1695" spans="1:47" ht="17">
      <c r="A1695" s="257"/>
      <c r="B1695" s="249"/>
      <c r="C1695" s="252"/>
      <c r="D1695" s="252"/>
      <c r="E1695" s="252"/>
      <c r="F1695" s="181" t="s">
        <v>124</v>
      </c>
      <c r="G1695" s="182"/>
      <c r="H1695" s="182"/>
      <c r="I1695" s="182"/>
      <c r="J1695" s="182"/>
      <c r="K1695" s="182"/>
      <c r="L1695" s="182"/>
      <c r="M1695" s="182"/>
      <c r="N1695" s="182"/>
      <c r="O1695" s="182"/>
      <c r="P1695" s="182"/>
      <c r="Q1695" s="182"/>
      <c r="R1695" s="182"/>
      <c r="S1695" s="182"/>
      <c r="T1695" s="182"/>
      <c r="U1695" s="182"/>
      <c r="V1695" s="182"/>
      <c r="W1695" s="182"/>
      <c r="X1695" s="182"/>
      <c r="Y1695" s="182"/>
      <c r="Z1695" s="182"/>
      <c r="AA1695" s="182"/>
      <c r="AB1695" s="182"/>
      <c r="AC1695" s="182"/>
      <c r="AD1695" s="182"/>
      <c r="AE1695" s="182"/>
      <c r="AF1695" s="182"/>
      <c r="AG1695" s="182"/>
      <c r="AH1695" s="182"/>
      <c r="AI1695" s="182"/>
      <c r="AJ1695" s="182"/>
      <c r="AK1695" s="182"/>
      <c r="AL1695" s="182"/>
      <c r="AM1695" s="182"/>
      <c r="AN1695" s="182"/>
      <c r="AO1695" s="182"/>
      <c r="AP1695" s="182"/>
      <c r="AQ1695" s="182"/>
      <c r="AR1695" s="182"/>
      <c r="AS1695" s="182"/>
      <c r="AT1695" s="182"/>
      <c r="AU1695" s="183">
        <f t="shared" si="38"/>
        <v>0</v>
      </c>
    </row>
    <row r="1696" spans="1:47" ht="17">
      <c r="A1696" s="257"/>
      <c r="B1696" s="249" t="str">
        <f>'Operating Cost Categories'!A11</f>
        <v>B</v>
      </c>
      <c r="C1696" s="250">
        <f>'Operating Cost Summary'!B1649</f>
        <v>0</v>
      </c>
      <c r="D1696" s="250">
        <f>'Operating Cost Summary'!C1649</f>
        <v>0</v>
      </c>
      <c r="E1696" s="250">
        <f>'Operating Cost Summary'!D1649</f>
        <v>0</v>
      </c>
      <c r="F1696" s="184" t="s">
        <v>122</v>
      </c>
      <c r="G1696" s="185"/>
      <c r="H1696" s="185"/>
      <c r="I1696" s="185"/>
      <c r="J1696" s="185"/>
      <c r="K1696" s="185"/>
      <c r="L1696" s="185"/>
      <c r="M1696" s="185"/>
      <c r="N1696" s="185"/>
      <c r="O1696" s="185"/>
      <c r="P1696" s="185"/>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3">
        <f t="shared" si="38"/>
        <v>0</v>
      </c>
    </row>
    <row r="1697" spans="1:47" ht="17">
      <c r="A1697" s="257"/>
      <c r="B1697" s="249"/>
      <c r="C1697" s="251"/>
      <c r="D1697" s="251"/>
      <c r="E1697" s="251"/>
      <c r="F1697" s="181" t="s">
        <v>123</v>
      </c>
      <c r="G1697" s="182"/>
      <c r="H1697" s="182"/>
      <c r="I1697" s="182"/>
      <c r="J1697" s="182"/>
      <c r="K1697" s="182"/>
      <c r="L1697" s="182"/>
      <c r="M1697" s="182"/>
      <c r="N1697" s="182"/>
      <c r="O1697" s="182"/>
      <c r="P1697" s="182"/>
      <c r="Q1697" s="182"/>
      <c r="R1697" s="182"/>
      <c r="S1697" s="182"/>
      <c r="T1697" s="182"/>
      <c r="U1697" s="182"/>
      <c r="V1697" s="182"/>
      <c r="W1697" s="182"/>
      <c r="X1697" s="182"/>
      <c r="Y1697" s="182"/>
      <c r="Z1697" s="182"/>
      <c r="AA1697" s="182"/>
      <c r="AB1697" s="182"/>
      <c r="AC1697" s="182"/>
      <c r="AD1697" s="182"/>
      <c r="AE1697" s="182"/>
      <c r="AF1697" s="182"/>
      <c r="AG1697" s="182"/>
      <c r="AH1697" s="182"/>
      <c r="AI1697" s="182"/>
      <c r="AJ1697" s="182"/>
      <c r="AK1697" s="182"/>
      <c r="AL1697" s="182"/>
      <c r="AM1697" s="182"/>
      <c r="AN1697" s="182"/>
      <c r="AO1697" s="182"/>
      <c r="AP1697" s="182"/>
      <c r="AQ1697" s="182"/>
      <c r="AR1697" s="182"/>
      <c r="AS1697" s="182"/>
      <c r="AT1697" s="182"/>
      <c r="AU1697" s="183">
        <f t="shared" si="38"/>
        <v>0</v>
      </c>
    </row>
    <row r="1698" spans="1:47" ht="17">
      <c r="A1698" s="257"/>
      <c r="B1698" s="249"/>
      <c r="C1698" s="252"/>
      <c r="D1698" s="252"/>
      <c r="E1698" s="252"/>
      <c r="F1698" s="184" t="s">
        <v>124</v>
      </c>
      <c r="G1698" s="185"/>
      <c r="H1698" s="185"/>
      <c r="I1698" s="185"/>
      <c r="J1698" s="185"/>
      <c r="K1698" s="185"/>
      <c r="L1698" s="185"/>
      <c r="M1698" s="185"/>
      <c r="N1698" s="185"/>
      <c r="O1698" s="185"/>
      <c r="P1698" s="185"/>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3">
        <f t="shared" si="38"/>
        <v>0</v>
      </c>
    </row>
    <row r="1699" spans="1:47" ht="17">
      <c r="A1699" s="257"/>
      <c r="B1699" s="249" t="str">
        <f>'Operating Cost Categories'!A12</f>
        <v>C</v>
      </c>
      <c r="C1699" s="250">
        <f>'Operating Cost Summary'!B1650</f>
        <v>0</v>
      </c>
      <c r="D1699" s="250">
        <f>'Operating Cost Summary'!C1650</f>
        <v>0</v>
      </c>
      <c r="E1699" s="250">
        <f>'Operating Cost Summary'!D1650</f>
        <v>0</v>
      </c>
      <c r="F1699" s="181" t="s">
        <v>122</v>
      </c>
      <c r="G1699" s="182"/>
      <c r="H1699" s="182"/>
      <c r="I1699" s="182"/>
      <c r="J1699" s="182"/>
      <c r="K1699" s="182"/>
      <c r="L1699" s="182"/>
      <c r="M1699" s="182"/>
      <c r="N1699" s="182"/>
      <c r="O1699" s="182"/>
      <c r="P1699" s="182"/>
      <c r="Q1699" s="182"/>
      <c r="R1699" s="182"/>
      <c r="S1699" s="182"/>
      <c r="T1699" s="182"/>
      <c r="U1699" s="182"/>
      <c r="V1699" s="182"/>
      <c r="W1699" s="182"/>
      <c r="X1699" s="182"/>
      <c r="Y1699" s="182"/>
      <c r="Z1699" s="182"/>
      <c r="AA1699" s="182"/>
      <c r="AB1699" s="182"/>
      <c r="AC1699" s="182"/>
      <c r="AD1699" s="182"/>
      <c r="AE1699" s="182"/>
      <c r="AF1699" s="182"/>
      <c r="AG1699" s="182"/>
      <c r="AH1699" s="182"/>
      <c r="AI1699" s="182"/>
      <c r="AJ1699" s="182"/>
      <c r="AK1699" s="182"/>
      <c r="AL1699" s="182"/>
      <c r="AM1699" s="182"/>
      <c r="AN1699" s="182"/>
      <c r="AO1699" s="182"/>
      <c r="AP1699" s="182"/>
      <c r="AQ1699" s="182"/>
      <c r="AR1699" s="182"/>
      <c r="AS1699" s="182"/>
      <c r="AT1699" s="182"/>
      <c r="AU1699" s="183">
        <f t="shared" si="38"/>
        <v>0</v>
      </c>
    </row>
    <row r="1700" spans="1:47" ht="17">
      <c r="A1700" s="257"/>
      <c r="B1700" s="249"/>
      <c r="C1700" s="251"/>
      <c r="D1700" s="251"/>
      <c r="E1700" s="251"/>
      <c r="F1700" s="184" t="s">
        <v>123</v>
      </c>
      <c r="G1700" s="185"/>
      <c r="H1700" s="185"/>
      <c r="I1700" s="185"/>
      <c r="J1700" s="185"/>
      <c r="K1700" s="185"/>
      <c r="L1700" s="185"/>
      <c r="M1700" s="185"/>
      <c r="N1700" s="185"/>
      <c r="O1700" s="185"/>
      <c r="P1700" s="185"/>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3">
        <f t="shared" si="38"/>
        <v>0</v>
      </c>
    </row>
    <row r="1701" spans="1:47" ht="17">
      <c r="A1701" s="257"/>
      <c r="B1701" s="249"/>
      <c r="C1701" s="252"/>
      <c r="D1701" s="252"/>
      <c r="E1701" s="252"/>
      <c r="F1701" s="181" t="s">
        <v>124</v>
      </c>
      <c r="G1701" s="182"/>
      <c r="H1701" s="182"/>
      <c r="I1701" s="182"/>
      <c r="J1701" s="182"/>
      <c r="K1701" s="182"/>
      <c r="L1701" s="182"/>
      <c r="M1701" s="182"/>
      <c r="N1701" s="182"/>
      <c r="O1701" s="182"/>
      <c r="P1701" s="182"/>
      <c r="Q1701" s="182"/>
      <c r="R1701" s="182"/>
      <c r="S1701" s="182"/>
      <c r="T1701" s="182"/>
      <c r="U1701" s="182"/>
      <c r="V1701" s="182"/>
      <c r="W1701" s="182"/>
      <c r="X1701" s="182"/>
      <c r="Y1701" s="182"/>
      <c r="Z1701" s="182"/>
      <c r="AA1701" s="182"/>
      <c r="AB1701" s="182"/>
      <c r="AC1701" s="182"/>
      <c r="AD1701" s="182"/>
      <c r="AE1701" s="182"/>
      <c r="AF1701" s="182"/>
      <c r="AG1701" s="182"/>
      <c r="AH1701" s="182"/>
      <c r="AI1701" s="182"/>
      <c r="AJ1701" s="182"/>
      <c r="AK1701" s="182"/>
      <c r="AL1701" s="182"/>
      <c r="AM1701" s="182"/>
      <c r="AN1701" s="182"/>
      <c r="AO1701" s="182"/>
      <c r="AP1701" s="182"/>
      <c r="AQ1701" s="182"/>
      <c r="AR1701" s="182"/>
      <c r="AS1701" s="182"/>
      <c r="AT1701" s="182"/>
      <c r="AU1701" s="183">
        <f t="shared" si="38"/>
        <v>0</v>
      </c>
    </row>
    <row r="1702" spans="1:47" ht="17">
      <c r="A1702" s="257"/>
      <c r="B1702" s="249" t="str">
        <f>'Operating Cost Categories'!A13</f>
        <v>D</v>
      </c>
      <c r="C1702" s="250">
        <f>'Operating Cost Summary'!B1651</f>
        <v>0</v>
      </c>
      <c r="D1702" s="250">
        <f>'Operating Cost Summary'!C1651</f>
        <v>0</v>
      </c>
      <c r="E1702" s="250">
        <f>'Operating Cost Summary'!D1651</f>
        <v>0</v>
      </c>
      <c r="F1702" s="184" t="s">
        <v>122</v>
      </c>
      <c r="G1702" s="185"/>
      <c r="H1702" s="185"/>
      <c r="I1702" s="185"/>
      <c r="J1702" s="185"/>
      <c r="K1702" s="185"/>
      <c r="L1702" s="185"/>
      <c r="M1702" s="185"/>
      <c r="N1702" s="185"/>
      <c r="O1702" s="185"/>
      <c r="P1702" s="185"/>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3">
        <f t="shared" si="38"/>
        <v>0</v>
      </c>
    </row>
    <row r="1703" spans="1:47" ht="17">
      <c r="A1703" s="257"/>
      <c r="B1703" s="249"/>
      <c r="C1703" s="251"/>
      <c r="D1703" s="251"/>
      <c r="E1703" s="251"/>
      <c r="F1703" s="181" t="s">
        <v>123</v>
      </c>
      <c r="G1703" s="182"/>
      <c r="H1703" s="182"/>
      <c r="I1703" s="182"/>
      <c r="J1703" s="182"/>
      <c r="K1703" s="182"/>
      <c r="L1703" s="182"/>
      <c r="M1703" s="182"/>
      <c r="N1703" s="182"/>
      <c r="O1703" s="182"/>
      <c r="P1703" s="182"/>
      <c r="Q1703" s="182"/>
      <c r="R1703" s="182"/>
      <c r="S1703" s="182"/>
      <c r="T1703" s="182"/>
      <c r="U1703" s="182"/>
      <c r="V1703" s="182"/>
      <c r="W1703" s="182"/>
      <c r="X1703" s="182"/>
      <c r="Y1703" s="182"/>
      <c r="Z1703" s="182"/>
      <c r="AA1703" s="182"/>
      <c r="AB1703" s="182"/>
      <c r="AC1703" s="182"/>
      <c r="AD1703" s="182"/>
      <c r="AE1703" s="182"/>
      <c r="AF1703" s="182"/>
      <c r="AG1703" s="182"/>
      <c r="AH1703" s="182"/>
      <c r="AI1703" s="182"/>
      <c r="AJ1703" s="182"/>
      <c r="AK1703" s="182"/>
      <c r="AL1703" s="182"/>
      <c r="AM1703" s="182"/>
      <c r="AN1703" s="182"/>
      <c r="AO1703" s="182"/>
      <c r="AP1703" s="182"/>
      <c r="AQ1703" s="182"/>
      <c r="AR1703" s="182"/>
      <c r="AS1703" s="182"/>
      <c r="AT1703" s="182"/>
      <c r="AU1703" s="183">
        <f t="shared" si="38"/>
        <v>0</v>
      </c>
    </row>
    <row r="1704" spans="1:47" ht="17">
      <c r="A1704" s="257"/>
      <c r="B1704" s="249"/>
      <c r="C1704" s="252"/>
      <c r="D1704" s="252"/>
      <c r="E1704" s="252"/>
      <c r="F1704" s="184" t="s">
        <v>124</v>
      </c>
      <c r="G1704" s="185"/>
      <c r="H1704" s="185"/>
      <c r="I1704" s="185"/>
      <c r="J1704" s="185"/>
      <c r="K1704" s="185"/>
      <c r="L1704" s="185"/>
      <c r="M1704" s="185"/>
      <c r="N1704" s="185"/>
      <c r="O1704" s="185"/>
      <c r="P1704" s="185"/>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3">
        <f t="shared" si="38"/>
        <v>0</v>
      </c>
    </row>
    <row r="1705" spans="1:47" ht="17">
      <c r="A1705" s="257"/>
      <c r="B1705" s="249" t="str">
        <f>'Operating Cost Categories'!A14</f>
        <v>E</v>
      </c>
      <c r="C1705" s="250">
        <f>'Operating Cost Summary'!B1652</f>
        <v>0</v>
      </c>
      <c r="D1705" s="250">
        <f>'Operating Cost Summary'!C1652</f>
        <v>0</v>
      </c>
      <c r="E1705" s="250">
        <f>'Operating Cost Summary'!D1652</f>
        <v>0</v>
      </c>
      <c r="F1705" s="181" t="s">
        <v>122</v>
      </c>
      <c r="G1705" s="182"/>
      <c r="H1705" s="182"/>
      <c r="I1705" s="182"/>
      <c r="J1705" s="182"/>
      <c r="K1705" s="182"/>
      <c r="L1705" s="182"/>
      <c r="M1705" s="182"/>
      <c r="N1705" s="182"/>
      <c r="O1705" s="182"/>
      <c r="P1705" s="182"/>
      <c r="Q1705" s="182"/>
      <c r="R1705" s="182"/>
      <c r="S1705" s="182"/>
      <c r="T1705" s="182"/>
      <c r="U1705" s="182"/>
      <c r="V1705" s="182"/>
      <c r="W1705" s="182"/>
      <c r="X1705" s="182"/>
      <c r="Y1705" s="182"/>
      <c r="Z1705" s="182"/>
      <c r="AA1705" s="182"/>
      <c r="AB1705" s="182"/>
      <c r="AC1705" s="182"/>
      <c r="AD1705" s="182"/>
      <c r="AE1705" s="182"/>
      <c r="AF1705" s="182"/>
      <c r="AG1705" s="182"/>
      <c r="AH1705" s="182"/>
      <c r="AI1705" s="182"/>
      <c r="AJ1705" s="182"/>
      <c r="AK1705" s="182"/>
      <c r="AL1705" s="182"/>
      <c r="AM1705" s="182"/>
      <c r="AN1705" s="182"/>
      <c r="AO1705" s="182"/>
      <c r="AP1705" s="182"/>
      <c r="AQ1705" s="182"/>
      <c r="AR1705" s="182"/>
      <c r="AS1705" s="182"/>
      <c r="AT1705" s="182"/>
      <c r="AU1705" s="183">
        <f t="shared" si="38"/>
        <v>0</v>
      </c>
    </row>
    <row r="1706" spans="1:47" ht="17">
      <c r="A1706" s="257"/>
      <c r="B1706" s="249"/>
      <c r="C1706" s="251"/>
      <c r="D1706" s="251"/>
      <c r="E1706" s="251"/>
      <c r="F1706" s="184" t="s">
        <v>123</v>
      </c>
      <c r="G1706" s="186"/>
      <c r="H1706" s="186"/>
      <c r="I1706" s="186"/>
      <c r="J1706" s="186"/>
      <c r="K1706" s="186"/>
      <c r="L1706" s="186"/>
      <c r="M1706" s="186"/>
      <c r="N1706" s="186"/>
      <c r="O1706" s="186"/>
      <c r="P1706" s="186"/>
      <c r="Q1706" s="186"/>
      <c r="R1706" s="186"/>
      <c r="S1706" s="186"/>
      <c r="T1706" s="186"/>
      <c r="U1706" s="186"/>
      <c r="V1706" s="186"/>
      <c r="W1706" s="186"/>
      <c r="X1706" s="186"/>
      <c r="Y1706" s="186"/>
      <c r="Z1706" s="186"/>
      <c r="AA1706" s="186"/>
      <c r="AB1706" s="186"/>
      <c r="AC1706" s="186"/>
      <c r="AD1706" s="186"/>
      <c r="AE1706" s="186"/>
      <c r="AF1706" s="186"/>
      <c r="AG1706" s="186"/>
      <c r="AH1706" s="186"/>
      <c r="AI1706" s="186"/>
      <c r="AJ1706" s="186"/>
      <c r="AK1706" s="186"/>
      <c r="AL1706" s="186"/>
      <c r="AM1706" s="186"/>
      <c r="AN1706" s="186"/>
      <c r="AO1706" s="186"/>
      <c r="AP1706" s="186"/>
      <c r="AQ1706" s="186"/>
      <c r="AR1706" s="186"/>
      <c r="AS1706" s="186"/>
      <c r="AT1706" s="186"/>
      <c r="AU1706" s="183">
        <f t="shared" si="38"/>
        <v>0</v>
      </c>
    </row>
    <row r="1707" spans="1:47" ht="17">
      <c r="A1707" s="257"/>
      <c r="B1707" s="249"/>
      <c r="C1707" s="252"/>
      <c r="D1707" s="252"/>
      <c r="E1707" s="252"/>
      <c r="F1707" s="181" t="s">
        <v>124</v>
      </c>
      <c r="G1707" s="187"/>
      <c r="H1707" s="187"/>
      <c r="I1707" s="187"/>
      <c r="J1707" s="187"/>
      <c r="K1707" s="187"/>
      <c r="L1707" s="187"/>
      <c r="M1707" s="187"/>
      <c r="N1707" s="187"/>
      <c r="O1707" s="187"/>
      <c r="P1707" s="187"/>
      <c r="Q1707" s="187"/>
      <c r="R1707" s="187"/>
      <c r="S1707" s="187"/>
      <c r="T1707" s="187"/>
      <c r="U1707" s="187"/>
      <c r="V1707" s="187"/>
      <c r="W1707" s="187"/>
      <c r="X1707" s="187"/>
      <c r="Y1707" s="187"/>
      <c r="Z1707" s="187"/>
      <c r="AA1707" s="187"/>
      <c r="AB1707" s="187"/>
      <c r="AC1707" s="187"/>
      <c r="AD1707" s="187"/>
      <c r="AE1707" s="187"/>
      <c r="AF1707" s="187"/>
      <c r="AG1707" s="187"/>
      <c r="AH1707" s="187"/>
      <c r="AI1707" s="187"/>
      <c r="AJ1707" s="187"/>
      <c r="AK1707" s="187"/>
      <c r="AL1707" s="187"/>
      <c r="AM1707" s="187"/>
      <c r="AN1707" s="187"/>
      <c r="AO1707" s="187"/>
      <c r="AP1707" s="187"/>
      <c r="AQ1707" s="187"/>
      <c r="AR1707" s="187"/>
      <c r="AS1707" s="187"/>
      <c r="AT1707" s="187"/>
      <c r="AU1707" s="183">
        <f t="shared" si="38"/>
        <v>0</v>
      </c>
    </row>
  </sheetData>
  <sheetProtection algorithmName="SHA-512" hashValue="CcT/Y+Qh31gc1luGGs2GKgmijYEthKm2EA69GAmF9cJPB7FF9/8gvoC57FCEsNqNYCKesG/UJ+W4xHKUZ9e6Yw==" saltValue="5zm5LizaTi/22Qtr+961LA==" spinCount="100000" sheet="1" objects="1" formatCells="0" formatColumns="0" formatRows="0" insertColumns="0" insertRows="0" insertHyperlinks="0" deleteColumns="0" deleteRows="0" sort="0" autoFilter="0" pivotTables="0"/>
  <mergeCells count="2446">
    <mergeCell ref="D46:D48"/>
    <mergeCell ref="E46:E48"/>
    <mergeCell ref="C49:C51"/>
    <mergeCell ref="D49:D51"/>
    <mergeCell ref="E49:E51"/>
    <mergeCell ref="C55:C57"/>
    <mergeCell ref="C64:C66"/>
    <mergeCell ref="D55:D57"/>
    <mergeCell ref="E55:E57"/>
    <mergeCell ref="D64:D66"/>
    <mergeCell ref="E40:E42"/>
    <mergeCell ref="B40:B42"/>
    <mergeCell ref="C40:C42"/>
    <mergeCell ref="D31:D33"/>
    <mergeCell ref="C52:C54"/>
    <mergeCell ref="D52:D54"/>
    <mergeCell ref="C34:C36"/>
    <mergeCell ref="D34:D36"/>
    <mergeCell ref="B37:B39"/>
    <mergeCell ref="C37:C39"/>
    <mergeCell ref="AU29:AU30"/>
    <mergeCell ref="D29:D30"/>
    <mergeCell ref="B29:B30"/>
    <mergeCell ref="E29:E30"/>
    <mergeCell ref="C29:C30"/>
    <mergeCell ref="C31:C33"/>
    <mergeCell ref="G29:AT29"/>
    <mergeCell ref="B31:B33"/>
    <mergeCell ref="F29:F30"/>
    <mergeCell ref="A73:A111"/>
    <mergeCell ref="B73:B75"/>
    <mergeCell ref="C73:C75"/>
    <mergeCell ref="D73:D75"/>
    <mergeCell ref="E73:E75"/>
    <mergeCell ref="B76:B78"/>
    <mergeCell ref="C76:C78"/>
    <mergeCell ref="D76:D78"/>
    <mergeCell ref="E76:E78"/>
    <mergeCell ref="B79:B81"/>
    <mergeCell ref="C79:C81"/>
    <mergeCell ref="D79:D81"/>
    <mergeCell ref="E79:E81"/>
    <mergeCell ref="B82:B84"/>
    <mergeCell ref="A29:A30"/>
    <mergeCell ref="A31:A69"/>
    <mergeCell ref="B91:B93"/>
    <mergeCell ref="C91:C93"/>
    <mergeCell ref="D91:D93"/>
    <mergeCell ref="E64:E66"/>
    <mergeCell ref="B43:B45"/>
    <mergeCell ref="B46:B48"/>
    <mergeCell ref="B49:B51"/>
    <mergeCell ref="A22:B22"/>
    <mergeCell ref="E37:E39"/>
    <mergeCell ref="B34:B36"/>
    <mergeCell ref="E34:E36"/>
    <mergeCell ref="B67:B69"/>
    <mergeCell ref="C67:C69"/>
    <mergeCell ref="D67:D69"/>
    <mergeCell ref="E67:E69"/>
    <mergeCell ref="B58:B60"/>
    <mergeCell ref="C58:C60"/>
    <mergeCell ref="D58:D60"/>
    <mergeCell ref="E58:E60"/>
    <mergeCell ref="B61:B63"/>
    <mergeCell ref="C61:C63"/>
    <mergeCell ref="D61:D63"/>
    <mergeCell ref="E61:E63"/>
    <mergeCell ref="B88:B90"/>
    <mergeCell ref="C88:C90"/>
    <mergeCell ref="D88:D90"/>
    <mergeCell ref="E88:E90"/>
    <mergeCell ref="D37:D39"/>
    <mergeCell ref="B52:B54"/>
    <mergeCell ref="D40:D42"/>
    <mergeCell ref="E31:E33"/>
    <mergeCell ref="B55:B57"/>
    <mergeCell ref="E52:E54"/>
    <mergeCell ref="C25:E25"/>
    <mergeCell ref="B64:B66"/>
    <mergeCell ref="C43:C45"/>
    <mergeCell ref="D43:D45"/>
    <mergeCell ref="E43:E45"/>
    <mergeCell ref="C46:C48"/>
    <mergeCell ref="E91:E93"/>
    <mergeCell ref="C82:C84"/>
    <mergeCell ref="D82:D84"/>
    <mergeCell ref="E82:E84"/>
    <mergeCell ref="B85:B87"/>
    <mergeCell ref="C85:C87"/>
    <mergeCell ref="D85:D87"/>
    <mergeCell ref="E85:E87"/>
    <mergeCell ref="G71:AT71"/>
    <mergeCell ref="AU71:AU72"/>
    <mergeCell ref="B106:B108"/>
    <mergeCell ref="C106:C108"/>
    <mergeCell ref="D106:D108"/>
    <mergeCell ref="E106:E108"/>
    <mergeCell ref="B109:B111"/>
    <mergeCell ref="C109:C111"/>
    <mergeCell ref="D109:D111"/>
    <mergeCell ref="E109:E111"/>
    <mergeCell ref="B100:B102"/>
    <mergeCell ref="C100:C102"/>
    <mergeCell ref="D100:D102"/>
    <mergeCell ref="E100:E102"/>
    <mergeCell ref="B103:B105"/>
    <mergeCell ref="C103:C105"/>
    <mergeCell ref="D103:D105"/>
    <mergeCell ref="E103:E105"/>
    <mergeCell ref="B94:B96"/>
    <mergeCell ref="C94:C96"/>
    <mergeCell ref="D94:D96"/>
    <mergeCell ref="E94:E96"/>
    <mergeCell ref="B97:B99"/>
    <mergeCell ref="C97:C99"/>
    <mergeCell ref="D97:D99"/>
    <mergeCell ref="E97:E99"/>
    <mergeCell ref="G113:AT113"/>
    <mergeCell ref="AU113:AU114"/>
    <mergeCell ref="A115:A153"/>
    <mergeCell ref="B115:B117"/>
    <mergeCell ref="C115:C117"/>
    <mergeCell ref="D115:D117"/>
    <mergeCell ref="E115:E117"/>
    <mergeCell ref="B118:B120"/>
    <mergeCell ref="C118:C120"/>
    <mergeCell ref="D118:D120"/>
    <mergeCell ref="E118:E120"/>
    <mergeCell ref="B121:B123"/>
    <mergeCell ref="C121:C123"/>
    <mergeCell ref="D121:D123"/>
    <mergeCell ref="E121:E123"/>
    <mergeCell ref="A113:A114"/>
    <mergeCell ref="B113:B114"/>
    <mergeCell ref="C113:C114"/>
    <mergeCell ref="D113:D114"/>
    <mergeCell ref="E113:E114"/>
    <mergeCell ref="B130:B132"/>
    <mergeCell ref="C130:C132"/>
    <mergeCell ref="D130:D132"/>
    <mergeCell ref="E130:E132"/>
    <mergeCell ref="B133:B135"/>
    <mergeCell ref="C133:C135"/>
    <mergeCell ref="D133:D135"/>
    <mergeCell ref="E133:E135"/>
    <mergeCell ref="B124:B126"/>
    <mergeCell ref="C124:C126"/>
    <mergeCell ref="D124:D126"/>
    <mergeCell ref="E124:E126"/>
    <mergeCell ref="B127:B129"/>
    <mergeCell ref="C127:C129"/>
    <mergeCell ref="D127:D129"/>
    <mergeCell ref="E127:E129"/>
    <mergeCell ref="F113:F114"/>
    <mergeCell ref="B148:B150"/>
    <mergeCell ref="C148:C150"/>
    <mergeCell ref="D148:D150"/>
    <mergeCell ref="E148:E150"/>
    <mergeCell ref="B151:B153"/>
    <mergeCell ref="C151:C153"/>
    <mergeCell ref="D151:D153"/>
    <mergeCell ref="E151:E153"/>
    <mergeCell ref="B142:B144"/>
    <mergeCell ref="C142:C144"/>
    <mergeCell ref="D142:D144"/>
    <mergeCell ref="E142:E144"/>
    <mergeCell ref="B145:B147"/>
    <mergeCell ref="C145:C147"/>
    <mergeCell ref="D145:D147"/>
    <mergeCell ref="E145:E147"/>
    <mergeCell ref="B136:B138"/>
    <mergeCell ref="C136:C138"/>
    <mergeCell ref="D136:D138"/>
    <mergeCell ref="E136:E138"/>
    <mergeCell ref="B139:B141"/>
    <mergeCell ref="C139:C141"/>
    <mergeCell ref="D139:D141"/>
    <mergeCell ref="E139:E141"/>
    <mergeCell ref="G155:AT155"/>
    <mergeCell ref="AU155:AU156"/>
    <mergeCell ref="A157:A195"/>
    <mergeCell ref="B157:B159"/>
    <mergeCell ref="C157:C159"/>
    <mergeCell ref="D157:D159"/>
    <mergeCell ref="E157:E159"/>
    <mergeCell ref="B160:B162"/>
    <mergeCell ref="C160:C162"/>
    <mergeCell ref="D160:D162"/>
    <mergeCell ref="E160:E162"/>
    <mergeCell ref="B163:B165"/>
    <mergeCell ref="C163:C165"/>
    <mergeCell ref="D163:D165"/>
    <mergeCell ref="E163:E165"/>
    <mergeCell ref="A155:A156"/>
    <mergeCell ref="B155:B156"/>
    <mergeCell ref="C155:C156"/>
    <mergeCell ref="D155:D156"/>
    <mergeCell ref="E155:E156"/>
    <mergeCell ref="B172:B174"/>
    <mergeCell ref="C172:C174"/>
    <mergeCell ref="D172:D174"/>
    <mergeCell ref="E172:E174"/>
    <mergeCell ref="B175:B177"/>
    <mergeCell ref="C175:C177"/>
    <mergeCell ref="D175:D177"/>
    <mergeCell ref="E175:E177"/>
    <mergeCell ref="B166:B168"/>
    <mergeCell ref="C166:C168"/>
    <mergeCell ref="D166:D168"/>
    <mergeCell ref="E166:E168"/>
    <mergeCell ref="B169:B171"/>
    <mergeCell ref="C169:C171"/>
    <mergeCell ref="D169:D171"/>
    <mergeCell ref="E169:E171"/>
    <mergeCell ref="F155:F156"/>
    <mergeCell ref="B190:B192"/>
    <mergeCell ref="C190:C192"/>
    <mergeCell ref="D190:D192"/>
    <mergeCell ref="E190:E192"/>
    <mergeCell ref="B193:B195"/>
    <mergeCell ref="C193:C195"/>
    <mergeCell ref="D193:D195"/>
    <mergeCell ref="E193:E195"/>
    <mergeCell ref="B184:B186"/>
    <mergeCell ref="C184:C186"/>
    <mergeCell ref="D184:D186"/>
    <mergeCell ref="E184:E186"/>
    <mergeCell ref="B187:B189"/>
    <mergeCell ref="C187:C189"/>
    <mergeCell ref="D187:D189"/>
    <mergeCell ref="E187:E189"/>
    <mergeCell ref="B178:B180"/>
    <mergeCell ref="C178:C180"/>
    <mergeCell ref="D178:D180"/>
    <mergeCell ref="E178:E180"/>
    <mergeCell ref="B181:B183"/>
    <mergeCell ref="C181:C183"/>
    <mergeCell ref="D181:D183"/>
    <mergeCell ref="E181:E183"/>
    <mergeCell ref="G197:AT197"/>
    <mergeCell ref="AU197:AU198"/>
    <mergeCell ref="A199:A237"/>
    <mergeCell ref="B199:B201"/>
    <mergeCell ref="C199:C201"/>
    <mergeCell ref="D199:D201"/>
    <mergeCell ref="E199:E201"/>
    <mergeCell ref="B202:B204"/>
    <mergeCell ref="C202:C204"/>
    <mergeCell ref="D202:D204"/>
    <mergeCell ref="E202:E204"/>
    <mergeCell ref="B205:B207"/>
    <mergeCell ref="C205:C207"/>
    <mergeCell ref="D205:D207"/>
    <mergeCell ref="E205:E207"/>
    <mergeCell ref="A197:A198"/>
    <mergeCell ref="B197:B198"/>
    <mergeCell ref="C197:C198"/>
    <mergeCell ref="D197:D198"/>
    <mergeCell ref="E197:E198"/>
    <mergeCell ref="B214:B216"/>
    <mergeCell ref="C214:C216"/>
    <mergeCell ref="D214:D216"/>
    <mergeCell ref="E214:E216"/>
    <mergeCell ref="B217:B219"/>
    <mergeCell ref="C217:C219"/>
    <mergeCell ref="D217:D219"/>
    <mergeCell ref="E217:E219"/>
    <mergeCell ref="B208:B210"/>
    <mergeCell ref="C208:C210"/>
    <mergeCell ref="D208:D210"/>
    <mergeCell ref="E208:E210"/>
    <mergeCell ref="B211:B213"/>
    <mergeCell ref="C211:C213"/>
    <mergeCell ref="D211:D213"/>
    <mergeCell ref="E211:E213"/>
    <mergeCell ref="F197:F198"/>
    <mergeCell ref="B232:B234"/>
    <mergeCell ref="C232:C234"/>
    <mergeCell ref="D232:D234"/>
    <mergeCell ref="E232:E234"/>
    <mergeCell ref="B235:B237"/>
    <mergeCell ref="C235:C237"/>
    <mergeCell ref="D235:D237"/>
    <mergeCell ref="E235:E237"/>
    <mergeCell ref="B226:B228"/>
    <mergeCell ref="C226:C228"/>
    <mergeCell ref="D226:D228"/>
    <mergeCell ref="E226:E228"/>
    <mergeCell ref="B229:B231"/>
    <mergeCell ref="C229:C231"/>
    <mergeCell ref="D229:D231"/>
    <mergeCell ref="E229:E231"/>
    <mergeCell ref="B220:B222"/>
    <mergeCell ref="C220:C222"/>
    <mergeCell ref="D220:D222"/>
    <mergeCell ref="E220:E222"/>
    <mergeCell ref="B223:B225"/>
    <mergeCell ref="C223:C225"/>
    <mergeCell ref="D223:D225"/>
    <mergeCell ref="E223:E225"/>
    <mergeCell ref="G239:AT239"/>
    <mergeCell ref="AU239:AU240"/>
    <mergeCell ref="A241:A279"/>
    <mergeCell ref="B241:B243"/>
    <mergeCell ref="C241:C243"/>
    <mergeCell ref="D241:D243"/>
    <mergeCell ref="E241:E243"/>
    <mergeCell ref="B244:B246"/>
    <mergeCell ref="C244:C246"/>
    <mergeCell ref="D244:D246"/>
    <mergeCell ref="E244:E246"/>
    <mergeCell ref="B247:B249"/>
    <mergeCell ref="C247:C249"/>
    <mergeCell ref="D247:D249"/>
    <mergeCell ref="E247:E249"/>
    <mergeCell ref="A239:A240"/>
    <mergeCell ref="B239:B240"/>
    <mergeCell ref="C239:C240"/>
    <mergeCell ref="D239:D240"/>
    <mergeCell ref="E239:E240"/>
    <mergeCell ref="B256:B258"/>
    <mergeCell ref="C256:C258"/>
    <mergeCell ref="D256:D258"/>
    <mergeCell ref="E256:E258"/>
    <mergeCell ref="B259:B261"/>
    <mergeCell ref="C259:C261"/>
    <mergeCell ref="D259:D261"/>
    <mergeCell ref="E259:E261"/>
    <mergeCell ref="B250:B252"/>
    <mergeCell ref="C250:C252"/>
    <mergeCell ref="D250:D252"/>
    <mergeCell ref="E250:E252"/>
    <mergeCell ref="B253:B255"/>
    <mergeCell ref="C253:C255"/>
    <mergeCell ref="D253:D255"/>
    <mergeCell ref="E253:E255"/>
    <mergeCell ref="F239:F240"/>
    <mergeCell ref="B274:B276"/>
    <mergeCell ref="C274:C276"/>
    <mergeCell ref="D274:D276"/>
    <mergeCell ref="E274:E276"/>
    <mergeCell ref="B277:B279"/>
    <mergeCell ref="C277:C279"/>
    <mergeCell ref="D277:D279"/>
    <mergeCell ref="E277:E279"/>
    <mergeCell ref="B268:B270"/>
    <mergeCell ref="C268:C270"/>
    <mergeCell ref="D268:D270"/>
    <mergeCell ref="E268:E270"/>
    <mergeCell ref="B271:B273"/>
    <mergeCell ref="C271:C273"/>
    <mergeCell ref="D271:D273"/>
    <mergeCell ref="E271:E273"/>
    <mergeCell ref="B262:B264"/>
    <mergeCell ref="C262:C264"/>
    <mergeCell ref="D262:D264"/>
    <mergeCell ref="E262:E264"/>
    <mergeCell ref="B265:B267"/>
    <mergeCell ref="C265:C267"/>
    <mergeCell ref="D265:D267"/>
    <mergeCell ref="E265:E267"/>
    <mergeCell ref="G281:AT281"/>
    <mergeCell ref="AU281:AU282"/>
    <mergeCell ref="A283:A321"/>
    <mergeCell ref="B283:B285"/>
    <mergeCell ref="C283:C285"/>
    <mergeCell ref="D283:D285"/>
    <mergeCell ref="E283:E285"/>
    <mergeCell ref="B286:B288"/>
    <mergeCell ref="C286:C288"/>
    <mergeCell ref="D286:D288"/>
    <mergeCell ref="E286:E288"/>
    <mergeCell ref="B289:B291"/>
    <mergeCell ref="C289:C291"/>
    <mergeCell ref="D289:D291"/>
    <mergeCell ref="E289:E291"/>
    <mergeCell ref="A281:A282"/>
    <mergeCell ref="B281:B282"/>
    <mergeCell ref="C281:C282"/>
    <mergeCell ref="D281:D282"/>
    <mergeCell ref="E281:E282"/>
    <mergeCell ref="B298:B300"/>
    <mergeCell ref="C298:C300"/>
    <mergeCell ref="D298:D300"/>
    <mergeCell ref="E298:E300"/>
    <mergeCell ref="B301:B303"/>
    <mergeCell ref="C301:C303"/>
    <mergeCell ref="D301:D303"/>
    <mergeCell ref="E301:E303"/>
    <mergeCell ref="B292:B294"/>
    <mergeCell ref="C292:C294"/>
    <mergeCell ref="D292:D294"/>
    <mergeCell ref="E292:E294"/>
    <mergeCell ref="B295:B297"/>
    <mergeCell ref="C295:C297"/>
    <mergeCell ref="D295:D297"/>
    <mergeCell ref="E295:E297"/>
    <mergeCell ref="F281:F282"/>
    <mergeCell ref="B316:B318"/>
    <mergeCell ref="C316:C318"/>
    <mergeCell ref="D316:D318"/>
    <mergeCell ref="E316:E318"/>
    <mergeCell ref="B319:B321"/>
    <mergeCell ref="C319:C321"/>
    <mergeCell ref="D319:D321"/>
    <mergeCell ref="E319:E321"/>
    <mergeCell ref="B310:B312"/>
    <mergeCell ref="C310:C312"/>
    <mergeCell ref="D310:D312"/>
    <mergeCell ref="E310:E312"/>
    <mergeCell ref="B313:B315"/>
    <mergeCell ref="C313:C315"/>
    <mergeCell ref="D313:D315"/>
    <mergeCell ref="E313:E315"/>
    <mergeCell ref="B304:B306"/>
    <mergeCell ref="C304:C306"/>
    <mergeCell ref="D304:D306"/>
    <mergeCell ref="E304:E306"/>
    <mergeCell ref="B307:B309"/>
    <mergeCell ref="C307:C309"/>
    <mergeCell ref="D307:D309"/>
    <mergeCell ref="E307:E309"/>
    <mergeCell ref="G323:AT323"/>
    <mergeCell ref="AU323:AU324"/>
    <mergeCell ref="A325:A363"/>
    <mergeCell ref="B325:B327"/>
    <mergeCell ref="C325:C327"/>
    <mergeCell ref="D325:D327"/>
    <mergeCell ref="E325:E327"/>
    <mergeCell ref="B328:B330"/>
    <mergeCell ref="C328:C330"/>
    <mergeCell ref="D328:D330"/>
    <mergeCell ref="E328:E330"/>
    <mergeCell ref="B331:B333"/>
    <mergeCell ref="C331:C333"/>
    <mergeCell ref="D331:D333"/>
    <mergeCell ref="E331:E333"/>
    <mergeCell ref="A323:A324"/>
    <mergeCell ref="B323:B324"/>
    <mergeCell ref="C323:C324"/>
    <mergeCell ref="D323:D324"/>
    <mergeCell ref="E323:E324"/>
    <mergeCell ref="B340:B342"/>
    <mergeCell ref="C340:C342"/>
    <mergeCell ref="D340:D342"/>
    <mergeCell ref="E340:E342"/>
    <mergeCell ref="B343:B345"/>
    <mergeCell ref="C343:C345"/>
    <mergeCell ref="D343:D345"/>
    <mergeCell ref="E343:E345"/>
    <mergeCell ref="B334:B336"/>
    <mergeCell ref="C334:C336"/>
    <mergeCell ref="D334:D336"/>
    <mergeCell ref="E334:E336"/>
    <mergeCell ref="D376:D378"/>
    <mergeCell ref="E376:E378"/>
    <mergeCell ref="B337:B339"/>
    <mergeCell ref="C337:C339"/>
    <mergeCell ref="D337:D339"/>
    <mergeCell ref="E337:E339"/>
    <mergeCell ref="F323:F324"/>
    <mergeCell ref="B358:B360"/>
    <mergeCell ref="C358:C360"/>
    <mergeCell ref="D358:D360"/>
    <mergeCell ref="E358:E360"/>
    <mergeCell ref="B361:B363"/>
    <mergeCell ref="C361:C363"/>
    <mergeCell ref="D361:D363"/>
    <mergeCell ref="E361:E363"/>
    <mergeCell ref="B352:B354"/>
    <mergeCell ref="C352:C354"/>
    <mergeCell ref="D352:D354"/>
    <mergeCell ref="E352:E354"/>
    <mergeCell ref="B355:B357"/>
    <mergeCell ref="C355:C357"/>
    <mergeCell ref="D355:D357"/>
    <mergeCell ref="E355:E357"/>
    <mergeCell ref="B346:B348"/>
    <mergeCell ref="C346:C348"/>
    <mergeCell ref="D346:D348"/>
    <mergeCell ref="E346:E348"/>
    <mergeCell ref="B349:B351"/>
    <mergeCell ref="C349:C351"/>
    <mergeCell ref="D349:D351"/>
    <mergeCell ref="E349:E351"/>
    <mergeCell ref="D391:D393"/>
    <mergeCell ref="E391:E393"/>
    <mergeCell ref="G365:AT365"/>
    <mergeCell ref="AU365:AU366"/>
    <mergeCell ref="A367:A405"/>
    <mergeCell ref="B367:B369"/>
    <mergeCell ref="C367:C369"/>
    <mergeCell ref="D367:D369"/>
    <mergeCell ref="E367:E369"/>
    <mergeCell ref="B370:B372"/>
    <mergeCell ref="C370:C372"/>
    <mergeCell ref="D370:D372"/>
    <mergeCell ref="E370:E372"/>
    <mergeCell ref="B373:B375"/>
    <mergeCell ref="C373:C375"/>
    <mergeCell ref="D373:D375"/>
    <mergeCell ref="E373:E375"/>
    <mergeCell ref="A365:A366"/>
    <mergeCell ref="B365:B366"/>
    <mergeCell ref="C365:C366"/>
    <mergeCell ref="D365:D366"/>
    <mergeCell ref="E365:E366"/>
    <mergeCell ref="B382:B384"/>
    <mergeCell ref="C382:C384"/>
    <mergeCell ref="D382:D384"/>
    <mergeCell ref="E382:E384"/>
    <mergeCell ref="B385:B387"/>
    <mergeCell ref="C385:C387"/>
    <mergeCell ref="D385:D387"/>
    <mergeCell ref="E385:E387"/>
    <mergeCell ref="B376:B378"/>
    <mergeCell ref="C376:C378"/>
    <mergeCell ref="E427:E429"/>
    <mergeCell ref="B418:B420"/>
    <mergeCell ref="C418:C420"/>
    <mergeCell ref="D418:D420"/>
    <mergeCell ref="E418:E420"/>
    <mergeCell ref="B379:B381"/>
    <mergeCell ref="C379:C381"/>
    <mergeCell ref="D379:D381"/>
    <mergeCell ref="E379:E381"/>
    <mergeCell ref="F365:F366"/>
    <mergeCell ref="B400:B402"/>
    <mergeCell ref="C400:C402"/>
    <mergeCell ref="D400:D402"/>
    <mergeCell ref="E400:E402"/>
    <mergeCell ref="B403:B405"/>
    <mergeCell ref="C403:C405"/>
    <mergeCell ref="D403:D405"/>
    <mergeCell ref="E403:E405"/>
    <mergeCell ref="B394:B396"/>
    <mergeCell ref="C394:C396"/>
    <mergeCell ref="D394:D396"/>
    <mergeCell ref="E394:E396"/>
    <mergeCell ref="B397:B399"/>
    <mergeCell ref="C397:C399"/>
    <mergeCell ref="D397:D399"/>
    <mergeCell ref="E397:E399"/>
    <mergeCell ref="B388:B390"/>
    <mergeCell ref="C388:C390"/>
    <mergeCell ref="D388:D390"/>
    <mergeCell ref="E388:E390"/>
    <mergeCell ref="B391:B393"/>
    <mergeCell ref="C391:C393"/>
    <mergeCell ref="E430:E432"/>
    <mergeCell ref="B433:B435"/>
    <mergeCell ref="C433:C435"/>
    <mergeCell ref="D433:D435"/>
    <mergeCell ref="E433:E435"/>
    <mergeCell ref="G407:AT407"/>
    <mergeCell ref="AU407:AU408"/>
    <mergeCell ref="A409:A447"/>
    <mergeCell ref="B409:B411"/>
    <mergeCell ref="C409:C411"/>
    <mergeCell ref="D409:D411"/>
    <mergeCell ref="E409:E411"/>
    <mergeCell ref="B412:B414"/>
    <mergeCell ref="C412:C414"/>
    <mergeCell ref="D412:D414"/>
    <mergeCell ref="E412:E414"/>
    <mergeCell ref="B415:B417"/>
    <mergeCell ref="C415:C417"/>
    <mergeCell ref="D415:D417"/>
    <mergeCell ref="E415:E417"/>
    <mergeCell ref="A407:A408"/>
    <mergeCell ref="B407:B408"/>
    <mergeCell ref="C407:C408"/>
    <mergeCell ref="D407:D408"/>
    <mergeCell ref="E407:E408"/>
    <mergeCell ref="B424:B426"/>
    <mergeCell ref="C424:C426"/>
    <mergeCell ref="D424:D426"/>
    <mergeCell ref="E424:E426"/>
    <mergeCell ref="B427:B429"/>
    <mergeCell ref="C427:C429"/>
    <mergeCell ref="D427:D429"/>
    <mergeCell ref="B469:B471"/>
    <mergeCell ref="C469:C471"/>
    <mergeCell ref="D469:D471"/>
    <mergeCell ref="E469:E471"/>
    <mergeCell ref="B460:B462"/>
    <mergeCell ref="C460:C462"/>
    <mergeCell ref="D460:D462"/>
    <mergeCell ref="E460:E462"/>
    <mergeCell ref="B421:B423"/>
    <mergeCell ref="C421:C423"/>
    <mergeCell ref="D421:D423"/>
    <mergeCell ref="E421:E423"/>
    <mergeCell ref="F407:F408"/>
    <mergeCell ref="B442:B444"/>
    <mergeCell ref="C442:C444"/>
    <mergeCell ref="D442:D444"/>
    <mergeCell ref="E442:E444"/>
    <mergeCell ref="B445:B447"/>
    <mergeCell ref="C445:C447"/>
    <mergeCell ref="D445:D447"/>
    <mergeCell ref="E445:E447"/>
    <mergeCell ref="B436:B438"/>
    <mergeCell ref="C436:C438"/>
    <mergeCell ref="D436:D438"/>
    <mergeCell ref="E436:E438"/>
    <mergeCell ref="B439:B441"/>
    <mergeCell ref="C439:C441"/>
    <mergeCell ref="D439:D441"/>
    <mergeCell ref="E439:E441"/>
    <mergeCell ref="B430:B432"/>
    <mergeCell ref="C430:C432"/>
    <mergeCell ref="D430:D432"/>
    <mergeCell ref="B472:B474"/>
    <mergeCell ref="C472:C474"/>
    <mergeCell ref="D472:D474"/>
    <mergeCell ref="E472:E474"/>
    <mergeCell ref="B475:B477"/>
    <mergeCell ref="C475:C477"/>
    <mergeCell ref="D475:D477"/>
    <mergeCell ref="E475:E477"/>
    <mergeCell ref="G449:AT449"/>
    <mergeCell ref="AU449:AU450"/>
    <mergeCell ref="A451:A489"/>
    <mergeCell ref="B451:B453"/>
    <mergeCell ref="C451:C453"/>
    <mergeCell ref="D451:D453"/>
    <mergeCell ref="E451:E453"/>
    <mergeCell ref="B454:B456"/>
    <mergeCell ref="C454:C456"/>
    <mergeCell ref="D454:D456"/>
    <mergeCell ref="E454:E456"/>
    <mergeCell ref="B457:B459"/>
    <mergeCell ref="C457:C459"/>
    <mergeCell ref="D457:D459"/>
    <mergeCell ref="E457:E459"/>
    <mergeCell ref="A449:A450"/>
    <mergeCell ref="B449:B450"/>
    <mergeCell ref="C449:C450"/>
    <mergeCell ref="D449:D450"/>
    <mergeCell ref="E449:E450"/>
    <mergeCell ref="B466:B468"/>
    <mergeCell ref="C466:C468"/>
    <mergeCell ref="D466:D468"/>
    <mergeCell ref="E466:E468"/>
    <mergeCell ref="D514:D516"/>
    <mergeCell ref="E514:E516"/>
    <mergeCell ref="B517:B519"/>
    <mergeCell ref="C517:C519"/>
    <mergeCell ref="D517:D519"/>
    <mergeCell ref="E517:E519"/>
    <mergeCell ref="B508:B510"/>
    <mergeCell ref="C508:C510"/>
    <mergeCell ref="D508:D510"/>
    <mergeCell ref="E508:E510"/>
    <mergeCell ref="B511:B513"/>
    <mergeCell ref="B463:B465"/>
    <mergeCell ref="C463:C465"/>
    <mergeCell ref="D463:D465"/>
    <mergeCell ref="E463:E465"/>
    <mergeCell ref="F449:F450"/>
    <mergeCell ref="B484:B486"/>
    <mergeCell ref="C484:C486"/>
    <mergeCell ref="D484:D486"/>
    <mergeCell ref="E484:E486"/>
    <mergeCell ref="B487:B489"/>
    <mergeCell ref="C487:C489"/>
    <mergeCell ref="D487:D489"/>
    <mergeCell ref="E487:E489"/>
    <mergeCell ref="B478:B480"/>
    <mergeCell ref="C478:C480"/>
    <mergeCell ref="D478:D480"/>
    <mergeCell ref="E478:E480"/>
    <mergeCell ref="B481:B483"/>
    <mergeCell ref="C481:C483"/>
    <mergeCell ref="D481:D483"/>
    <mergeCell ref="E481:E483"/>
    <mergeCell ref="E502:E504"/>
    <mergeCell ref="B505:B507"/>
    <mergeCell ref="C505:C507"/>
    <mergeCell ref="D505:D507"/>
    <mergeCell ref="E505:E507"/>
    <mergeCell ref="A533:A534"/>
    <mergeCell ref="B533:B534"/>
    <mergeCell ref="C533:C534"/>
    <mergeCell ref="D533:D534"/>
    <mergeCell ref="E533:E534"/>
    <mergeCell ref="F533:F534"/>
    <mergeCell ref="F491:F492"/>
    <mergeCell ref="G491:AT491"/>
    <mergeCell ref="AU491:AU492"/>
    <mergeCell ref="A493:A531"/>
    <mergeCell ref="B493:B495"/>
    <mergeCell ref="C493:C495"/>
    <mergeCell ref="D493:D495"/>
    <mergeCell ref="E493:E495"/>
    <mergeCell ref="B496:B498"/>
    <mergeCell ref="C496:C498"/>
    <mergeCell ref="D496:D498"/>
    <mergeCell ref="E496:E498"/>
    <mergeCell ref="B499:B501"/>
    <mergeCell ref="C499:C501"/>
    <mergeCell ref="D499:D501"/>
    <mergeCell ref="E499:E501"/>
    <mergeCell ref="A491:A492"/>
    <mergeCell ref="B491:B492"/>
    <mergeCell ref="C491:C492"/>
    <mergeCell ref="D491:D492"/>
    <mergeCell ref="E491:E492"/>
    <mergeCell ref="G533:AT533"/>
    <mergeCell ref="AU533:AU534"/>
    <mergeCell ref="F71:F72"/>
    <mergeCell ref="A71:A72"/>
    <mergeCell ref="B71:B72"/>
    <mergeCell ref="C71:C72"/>
    <mergeCell ref="D71:D72"/>
    <mergeCell ref="E71:E72"/>
    <mergeCell ref="B526:B528"/>
    <mergeCell ref="C526:C528"/>
    <mergeCell ref="D526:D528"/>
    <mergeCell ref="E526:E528"/>
    <mergeCell ref="B529:B531"/>
    <mergeCell ref="C529:C531"/>
    <mergeCell ref="D529:D531"/>
    <mergeCell ref="E529:E531"/>
    <mergeCell ref="B520:B522"/>
    <mergeCell ref="C520:C522"/>
    <mergeCell ref="D520:D522"/>
    <mergeCell ref="E520:E522"/>
    <mergeCell ref="B523:B525"/>
    <mergeCell ref="C523:C525"/>
    <mergeCell ref="D523:D525"/>
    <mergeCell ref="E523:E525"/>
    <mergeCell ref="B514:B516"/>
    <mergeCell ref="C514:C516"/>
    <mergeCell ref="C511:C513"/>
    <mergeCell ref="D511:D513"/>
    <mergeCell ref="E511:E513"/>
    <mergeCell ref="B502:B504"/>
    <mergeCell ref="C502:C504"/>
    <mergeCell ref="D502:D504"/>
    <mergeCell ref="B550:B552"/>
    <mergeCell ref="C550:C552"/>
    <mergeCell ref="D550:D552"/>
    <mergeCell ref="E550:E552"/>
    <mergeCell ref="B553:B555"/>
    <mergeCell ref="C553:C555"/>
    <mergeCell ref="D553:D555"/>
    <mergeCell ref="E553:E555"/>
    <mergeCell ref="E544:E546"/>
    <mergeCell ref="B547:B549"/>
    <mergeCell ref="C547:C549"/>
    <mergeCell ref="D547:D549"/>
    <mergeCell ref="E547:E549"/>
    <mergeCell ref="A535:A573"/>
    <mergeCell ref="B535:B537"/>
    <mergeCell ref="C535:C537"/>
    <mergeCell ref="D535:D537"/>
    <mergeCell ref="E535:E537"/>
    <mergeCell ref="B538:B540"/>
    <mergeCell ref="C538:C540"/>
    <mergeCell ref="D538:D540"/>
    <mergeCell ref="E538:E540"/>
    <mergeCell ref="B541:B543"/>
    <mergeCell ref="C541:C543"/>
    <mergeCell ref="D541:D543"/>
    <mergeCell ref="E541:E543"/>
    <mergeCell ref="B544:B546"/>
    <mergeCell ref="C544:C546"/>
    <mergeCell ref="D544:D546"/>
    <mergeCell ref="B568:B570"/>
    <mergeCell ref="C568:C570"/>
    <mergeCell ref="D568:D570"/>
    <mergeCell ref="E568:E570"/>
    <mergeCell ref="B571:B573"/>
    <mergeCell ref="C571:C573"/>
    <mergeCell ref="D571:D573"/>
    <mergeCell ref="E571:E573"/>
    <mergeCell ref="B562:B564"/>
    <mergeCell ref="C562:C564"/>
    <mergeCell ref="D562:D564"/>
    <mergeCell ref="E562:E564"/>
    <mergeCell ref="B565:B567"/>
    <mergeCell ref="C565:C567"/>
    <mergeCell ref="D565:D567"/>
    <mergeCell ref="E565:E567"/>
    <mergeCell ref="B556:B558"/>
    <mergeCell ref="C556:C558"/>
    <mergeCell ref="D556:D558"/>
    <mergeCell ref="E556:E558"/>
    <mergeCell ref="B559:B561"/>
    <mergeCell ref="C559:C561"/>
    <mergeCell ref="D559:D561"/>
    <mergeCell ref="E559:E561"/>
    <mergeCell ref="G575:AT575"/>
    <mergeCell ref="AU575:AU576"/>
    <mergeCell ref="A577:A615"/>
    <mergeCell ref="B577:B579"/>
    <mergeCell ref="C577:C579"/>
    <mergeCell ref="D577:D579"/>
    <mergeCell ref="E577:E579"/>
    <mergeCell ref="B580:B582"/>
    <mergeCell ref="C580:C582"/>
    <mergeCell ref="D580:D582"/>
    <mergeCell ref="E580:E582"/>
    <mergeCell ref="B583:B585"/>
    <mergeCell ref="C583:C585"/>
    <mergeCell ref="D583:D585"/>
    <mergeCell ref="E583:E585"/>
    <mergeCell ref="A575:A576"/>
    <mergeCell ref="B575:B576"/>
    <mergeCell ref="C575:C576"/>
    <mergeCell ref="D575:D576"/>
    <mergeCell ref="E575:E576"/>
    <mergeCell ref="B592:B594"/>
    <mergeCell ref="C592:C594"/>
    <mergeCell ref="D592:D594"/>
    <mergeCell ref="E592:E594"/>
    <mergeCell ref="B595:B597"/>
    <mergeCell ref="C595:C597"/>
    <mergeCell ref="D595:D597"/>
    <mergeCell ref="E595:E597"/>
    <mergeCell ref="B586:B588"/>
    <mergeCell ref="C586:C588"/>
    <mergeCell ref="D586:D588"/>
    <mergeCell ref="E586:E588"/>
    <mergeCell ref="B589:B591"/>
    <mergeCell ref="C589:C591"/>
    <mergeCell ref="D589:D591"/>
    <mergeCell ref="E589:E591"/>
    <mergeCell ref="F575:F576"/>
    <mergeCell ref="B610:B612"/>
    <mergeCell ref="C610:C612"/>
    <mergeCell ref="D610:D612"/>
    <mergeCell ref="E610:E612"/>
    <mergeCell ref="B613:B615"/>
    <mergeCell ref="C613:C615"/>
    <mergeCell ref="D613:D615"/>
    <mergeCell ref="E613:E615"/>
    <mergeCell ref="B604:B606"/>
    <mergeCell ref="C604:C606"/>
    <mergeCell ref="D604:D606"/>
    <mergeCell ref="E604:E606"/>
    <mergeCell ref="B607:B609"/>
    <mergeCell ref="C607:C609"/>
    <mergeCell ref="D607:D609"/>
    <mergeCell ref="E607:E609"/>
    <mergeCell ref="B598:B600"/>
    <mergeCell ref="C598:C600"/>
    <mergeCell ref="D598:D600"/>
    <mergeCell ref="E598:E600"/>
    <mergeCell ref="B601:B603"/>
    <mergeCell ref="C601:C603"/>
    <mergeCell ref="D601:D603"/>
    <mergeCell ref="E601:E603"/>
    <mergeCell ref="G617:AT617"/>
    <mergeCell ref="AU617:AU618"/>
    <mergeCell ref="A619:A657"/>
    <mergeCell ref="B619:B621"/>
    <mergeCell ref="C619:C621"/>
    <mergeCell ref="D619:D621"/>
    <mergeCell ref="E619:E621"/>
    <mergeCell ref="B622:B624"/>
    <mergeCell ref="C622:C624"/>
    <mergeCell ref="D622:D624"/>
    <mergeCell ref="E622:E624"/>
    <mergeCell ref="B625:B627"/>
    <mergeCell ref="C625:C627"/>
    <mergeCell ref="D625:D627"/>
    <mergeCell ref="E625:E627"/>
    <mergeCell ref="A617:A618"/>
    <mergeCell ref="B617:B618"/>
    <mergeCell ref="C617:C618"/>
    <mergeCell ref="D617:D618"/>
    <mergeCell ref="E617:E618"/>
    <mergeCell ref="B634:B636"/>
    <mergeCell ref="C634:C636"/>
    <mergeCell ref="D634:D636"/>
    <mergeCell ref="E634:E636"/>
    <mergeCell ref="B637:B639"/>
    <mergeCell ref="C637:C639"/>
    <mergeCell ref="D637:D639"/>
    <mergeCell ref="E637:E639"/>
    <mergeCell ref="B628:B630"/>
    <mergeCell ref="C628:C630"/>
    <mergeCell ref="D628:D630"/>
    <mergeCell ref="E628:E630"/>
    <mergeCell ref="B631:B633"/>
    <mergeCell ref="C631:C633"/>
    <mergeCell ref="D631:D633"/>
    <mergeCell ref="E631:E633"/>
    <mergeCell ref="F617:F618"/>
    <mergeCell ref="B652:B654"/>
    <mergeCell ref="C652:C654"/>
    <mergeCell ref="D652:D654"/>
    <mergeCell ref="E652:E654"/>
    <mergeCell ref="B655:B657"/>
    <mergeCell ref="C655:C657"/>
    <mergeCell ref="D655:D657"/>
    <mergeCell ref="E655:E657"/>
    <mergeCell ref="B646:B648"/>
    <mergeCell ref="C646:C648"/>
    <mergeCell ref="D646:D648"/>
    <mergeCell ref="E646:E648"/>
    <mergeCell ref="B649:B651"/>
    <mergeCell ref="C649:C651"/>
    <mergeCell ref="D649:D651"/>
    <mergeCell ref="E649:E651"/>
    <mergeCell ref="B640:B642"/>
    <mergeCell ref="C640:C642"/>
    <mergeCell ref="D640:D642"/>
    <mergeCell ref="E640:E642"/>
    <mergeCell ref="B643:B645"/>
    <mergeCell ref="C643:C645"/>
    <mergeCell ref="D643:D645"/>
    <mergeCell ref="E643:E645"/>
    <mergeCell ref="G659:AT659"/>
    <mergeCell ref="AU659:AU660"/>
    <mergeCell ref="A661:A699"/>
    <mergeCell ref="B661:B663"/>
    <mergeCell ref="C661:C663"/>
    <mergeCell ref="D661:D663"/>
    <mergeCell ref="E661:E663"/>
    <mergeCell ref="B664:B666"/>
    <mergeCell ref="C664:C666"/>
    <mergeCell ref="D664:D666"/>
    <mergeCell ref="E664:E666"/>
    <mergeCell ref="B667:B669"/>
    <mergeCell ref="C667:C669"/>
    <mergeCell ref="D667:D669"/>
    <mergeCell ref="E667:E669"/>
    <mergeCell ref="A659:A660"/>
    <mergeCell ref="B659:B660"/>
    <mergeCell ref="C659:C660"/>
    <mergeCell ref="D659:D660"/>
    <mergeCell ref="E659:E660"/>
    <mergeCell ref="B676:B678"/>
    <mergeCell ref="C676:C678"/>
    <mergeCell ref="D676:D678"/>
    <mergeCell ref="E676:E678"/>
    <mergeCell ref="B679:B681"/>
    <mergeCell ref="C679:C681"/>
    <mergeCell ref="D679:D681"/>
    <mergeCell ref="E679:E681"/>
    <mergeCell ref="B670:B672"/>
    <mergeCell ref="C670:C672"/>
    <mergeCell ref="D670:D672"/>
    <mergeCell ref="E670:E672"/>
    <mergeCell ref="B673:B675"/>
    <mergeCell ref="C673:C675"/>
    <mergeCell ref="D673:D675"/>
    <mergeCell ref="E673:E675"/>
    <mergeCell ref="F659:F660"/>
    <mergeCell ref="B694:B696"/>
    <mergeCell ref="C694:C696"/>
    <mergeCell ref="D694:D696"/>
    <mergeCell ref="E694:E696"/>
    <mergeCell ref="B697:B699"/>
    <mergeCell ref="C697:C699"/>
    <mergeCell ref="D697:D699"/>
    <mergeCell ref="E697:E699"/>
    <mergeCell ref="B688:B690"/>
    <mergeCell ref="C688:C690"/>
    <mergeCell ref="D688:D690"/>
    <mergeCell ref="E688:E690"/>
    <mergeCell ref="B691:B693"/>
    <mergeCell ref="C691:C693"/>
    <mergeCell ref="D691:D693"/>
    <mergeCell ref="E691:E693"/>
    <mergeCell ref="B682:B684"/>
    <mergeCell ref="C682:C684"/>
    <mergeCell ref="D682:D684"/>
    <mergeCell ref="E682:E684"/>
    <mergeCell ref="B685:B687"/>
    <mergeCell ref="C685:C687"/>
    <mergeCell ref="D685:D687"/>
    <mergeCell ref="E685:E687"/>
    <mergeCell ref="G701:AT701"/>
    <mergeCell ref="AU701:AU702"/>
    <mergeCell ref="A703:A741"/>
    <mergeCell ref="B703:B705"/>
    <mergeCell ref="C703:C705"/>
    <mergeCell ref="D703:D705"/>
    <mergeCell ref="E703:E705"/>
    <mergeCell ref="B706:B708"/>
    <mergeCell ref="C706:C708"/>
    <mergeCell ref="D706:D708"/>
    <mergeCell ref="E706:E708"/>
    <mergeCell ref="B709:B711"/>
    <mergeCell ref="C709:C711"/>
    <mergeCell ref="D709:D711"/>
    <mergeCell ref="E709:E711"/>
    <mergeCell ref="A701:A702"/>
    <mergeCell ref="B701:B702"/>
    <mergeCell ref="C701:C702"/>
    <mergeCell ref="D701:D702"/>
    <mergeCell ref="E701:E702"/>
    <mergeCell ref="B718:B720"/>
    <mergeCell ref="C718:C720"/>
    <mergeCell ref="D718:D720"/>
    <mergeCell ref="E718:E720"/>
    <mergeCell ref="B721:B723"/>
    <mergeCell ref="C721:C723"/>
    <mergeCell ref="D721:D723"/>
    <mergeCell ref="E721:E723"/>
    <mergeCell ref="B712:B714"/>
    <mergeCell ref="C712:C714"/>
    <mergeCell ref="D712:D714"/>
    <mergeCell ref="E712:E714"/>
    <mergeCell ref="B715:B717"/>
    <mergeCell ref="C715:C717"/>
    <mergeCell ref="D715:D717"/>
    <mergeCell ref="E715:E717"/>
    <mergeCell ref="F701:F702"/>
    <mergeCell ref="B736:B738"/>
    <mergeCell ref="C736:C738"/>
    <mergeCell ref="D736:D738"/>
    <mergeCell ref="E736:E738"/>
    <mergeCell ref="B739:B741"/>
    <mergeCell ref="C739:C741"/>
    <mergeCell ref="D739:D741"/>
    <mergeCell ref="E739:E741"/>
    <mergeCell ref="B730:B732"/>
    <mergeCell ref="C730:C732"/>
    <mergeCell ref="D730:D732"/>
    <mergeCell ref="E730:E732"/>
    <mergeCell ref="B733:B735"/>
    <mergeCell ref="C733:C735"/>
    <mergeCell ref="D733:D735"/>
    <mergeCell ref="E733:E735"/>
    <mergeCell ref="B724:B726"/>
    <mergeCell ref="C724:C726"/>
    <mergeCell ref="D724:D726"/>
    <mergeCell ref="E724:E726"/>
    <mergeCell ref="B727:B729"/>
    <mergeCell ref="C727:C729"/>
    <mergeCell ref="D727:D729"/>
    <mergeCell ref="E727:E729"/>
    <mergeCell ref="G743:AT743"/>
    <mergeCell ref="AU743:AU744"/>
    <mergeCell ref="A745:A783"/>
    <mergeCell ref="B745:B747"/>
    <mergeCell ref="C745:C747"/>
    <mergeCell ref="D745:D747"/>
    <mergeCell ref="E745:E747"/>
    <mergeCell ref="B748:B750"/>
    <mergeCell ref="C748:C750"/>
    <mergeCell ref="D748:D750"/>
    <mergeCell ref="E748:E750"/>
    <mergeCell ref="B751:B753"/>
    <mergeCell ref="C751:C753"/>
    <mergeCell ref="D751:D753"/>
    <mergeCell ref="E751:E753"/>
    <mergeCell ref="A743:A744"/>
    <mergeCell ref="B743:B744"/>
    <mergeCell ref="C743:C744"/>
    <mergeCell ref="D743:D744"/>
    <mergeCell ref="E743:E744"/>
    <mergeCell ref="B760:B762"/>
    <mergeCell ref="C760:C762"/>
    <mergeCell ref="D760:D762"/>
    <mergeCell ref="E760:E762"/>
    <mergeCell ref="B763:B765"/>
    <mergeCell ref="C763:C765"/>
    <mergeCell ref="D763:D765"/>
    <mergeCell ref="E763:E765"/>
    <mergeCell ref="B754:B756"/>
    <mergeCell ref="C754:C756"/>
    <mergeCell ref="D754:D756"/>
    <mergeCell ref="E754:E756"/>
    <mergeCell ref="B757:B759"/>
    <mergeCell ref="C757:C759"/>
    <mergeCell ref="D757:D759"/>
    <mergeCell ref="E757:E759"/>
    <mergeCell ref="F743:F744"/>
    <mergeCell ref="B778:B780"/>
    <mergeCell ref="C778:C780"/>
    <mergeCell ref="D778:D780"/>
    <mergeCell ref="E778:E780"/>
    <mergeCell ref="B781:B783"/>
    <mergeCell ref="C781:C783"/>
    <mergeCell ref="D781:D783"/>
    <mergeCell ref="E781:E783"/>
    <mergeCell ref="B772:B774"/>
    <mergeCell ref="C772:C774"/>
    <mergeCell ref="D772:D774"/>
    <mergeCell ref="E772:E774"/>
    <mergeCell ref="B775:B777"/>
    <mergeCell ref="C775:C777"/>
    <mergeCell ref="D775:D777"/>
    <mergeCell ref="E775:E777"/>
    <mergeCell ref="B766:B768"/>
    <mergeCell ref="C766:C768"/>
    <mergeCell ref="D766:D768"/>
    <mergeCell ref="E766:E768"/>
    <mergeCell ref="B769:B771"/>
    <mergeCell ref="C769:C771"/>
    <mergeCell ref="D769:D771"/>
    <mergeCell ref="E769:E771"/>
    <mergeCell ref="G785:AT785"/>
    <mergeCell ref="AU785:AU786"/>
    <mergeCell ref="A787:A825"/>
    <mergeCell ref="B787:B789"/>
    <mergeCell ref="C787:C789"/>
    <mergeCell ref="D787:D789"/>
    <mergeCell ref="E787:E789"/>
    <mergeCell ref="B790:B792"/>
    <mergeCell ref="C790:C792"/>
    <mergeCell ref="D790:D792"/>
    <mergeCell ref="E790:E792"/>
    <mergeCell ref="B793:B795"/>
    <mergeCell ref="C793:C795"/>
    <mergeCell ref="D793:D795"/>
    <mergeCell ref="E793:E795"/>
    <mergeCell ref="A785:A786"/>
    <mergeCell ref="B785:B786"/>
    <mergeCell ref="C785:C786"/>
    <mergeCell ref="D785:D786"/>
    <mergeCell ref="E785:E786"/>
    <mergeCell ref="B802:B804"/>
    <mergeCell ref="C802:C804"/>
    <mergeCell ref="D802:D804"/>
    <mergeCell ref="E802:E804"/>
    <mergeCell ref="B805:B807"/>
    <mergeCell ref="C805:C807"/>
    <mergeCell ref="D805:D807"/>
    <mergeCell ref="E805:E807"/>
    <mergeCell ref="B796:B798"/>
    <mergeCell ref="C796:C798"/>
    <mergeCell ref="D796:D798"/>
    <mergeCell ref="E796:E798"/>
    <mergeCell ref="B799:B801"/>
    <mergeCell ref="C799:C801"/>
    <mergeCell ref="D799:D801"/>
    <mergeCell ref="E799:E801"/>
    <mergeCell ref="F785:F786"/>
    <mergeCell ref="B820:B822"/>
    <mergeCell ref="C820:C822"/>
    <mergeCell ref="D820:D822"/>
    <mergeCell ref="E820:E822"/>
    <mergeCell ref="B823:B825"/>
    <mergeCell ref="C823:C825"/>
    <mergeCell ref="D823:D825"/>
    <mergeCell ref="E823:E825"/>
    <mergeCell ref="B814:B816"/>
    <mergeCell ref="C814:C816"/>
    <mergeCell ref="D814:D816"/>
    <mergeCell ref="E814:E816"/>
    <mergeCell ref="B817:B819"/>
    <mergeCell ref="C817:C819"/>
    <mergeCell ref="D817:D819"/>
    <mergeCell ref="E817:E819"/>
    <mergeCell ref="B808:B810"/>
    <mergeCell ref="C808:C810"/>
    <mergeCell ref="D808:D810"/>
    <mergeCell ref="E808:E810"/>
    <mergeCell ref="B811:B813"/>
    <mergeCell ref="C811:C813"/>
    <mergeCell ref="D811:D813"/>
    <mergeCell ref="E811:E813"/>
    <mergeCell ref="G827:AT827"/>
    <mergeCell ref="AU827:AU828"/>
    <mergeCell ref="A829:A867"/>
    <mergeCell ref="B829:B831"/>
    <mergeCell ref="C829:C831"/>
    <mergeCell ref="D829:D831"/>
    <mergeCell ref="E829:E831"/>
    <mergeCell ref="B832:B834"/>
    <mergeCell ref="C832:C834"/>
    <mergeCell ref="D832:D834"/>
    <mergeCell ref="E832:E834"/>
    <mergeCell ref="B835:B837"/>
    <mergeCell ref="C835:C837"/>
    <mergeCell ref="D835:D837"/>
    <mergeCell ref="E835:E837"/>
    <mergeCell ref="A827:A828"/>
    <mergeCell ref="B827:B828"/>
    <mergeCell ref="C827:C828"/>
    <mergeCell ref="D827:D828"/>
    <mergeCell ref="E827:E828"/>
    <mergeCell ref="B844:B846"/>
    <mergeCell ref="C844:C846"/>
    <mergeCell ref="D844:D846"/>
    <mergeCell ref="E844:E846"/>
    <mergeCell ref="B847:B849"/>
    <mergeCell ref="C847:C849"/>
    <mergeCell ref="D847:D849"/>
    <mergeCell ref="E847:E849"/>
    <mergeCell ref="B838:B840"/>
    <mergeCell ref="C838:C840"/>
    <mergeCell ref="D838:D840"/>
    <mergeCell ref="E838:E840"/>
    <mergeCell ref="B841:B843"/>
    <mergeCell ref="C841:C843"/>
    <mergeCell ref="D841:D843"/>
    <mergeCell ref="E841:E843"/>
    <mergeCell ref="F827:F828"/>
    <mergeCell ref="B862:B864"/>
    <mergeCell ref="C862:C864"/>
    <mergeCell ref="D862:D864"/>
    <mergeCell ref="E862:E864"/>
    <mergeCell ref="B865:B867"/>
    <mergeCell ref="C865:C867"/>
    <mergeCell ref="D865:D867"/>
    <mergeCell ref="E865:E867"/>
    <mergeCell ref="B856:B858"/>
    <mergeCell ref="C856:C858"/>
    <mergeCell ref="D856:D858"/>
    <mergeCell ref="E856:E858"/>
    <mergeCell ref="B859:B861"/>
    <mergeCell ref="C859:C861"/>
    <mergeCell ref="D859:D861"/>
    <mergeCell ref="E859:E861"/>
    <mergeCell ref="B850:B852"/>
    <mergeCell ref="C850:C852"/>
    <mergeCell ref="D850:D852"/>
    <mergeCell ref="E850:E852"/>
    <mergeCell ref="B853:B855"/>
    <mergeCell ref="C853:C855"/>
    <mergeCell ref="D853:D855"/>
    <mergeCell ref="E853:E855"/>
    <mergeCell ref="G869:AT869"/>
    <mergeCell ref="AU869:AU870"/>
    <mergeCell ref="A871:A909"/>
    <mergeCell ref="B871:B873"/>
    <mergeCell ref="C871:C873"/>
    <mergeCell ref="D871:D873"/>
    <mergeCell ref="E871:E873"/>
    <mergeCell ref="B874:B876"/>
    <mergeCell ref="C874:C876"/>
    <mergeCell ref="D874:D876"/>
    <mergeCell ref="E874:E876"/>
    <mergeCell ref="B877:B879"/>
    <mergeCell ref="C877:C879"/>
    <mergeCell ref="D877:D879"/>
    <mergeCell ref="E877:E879"/>
    <mergeCell ref="A869:A870"/>
    <mergeCell ref="B869:B870"/>
    <mergeCell ref="C869:C870"/>
    <mergeCell ref="D869:D870"/>
    <mergeCell ref="E869:E870"/>
    <mergeCell ref="B886:B888"/>
    <mergeCell ref="C886:C888"/>
    <mergeCell ref="D886:D888"/>
    <mergeCell ref="E886:E888"/>
    <mergeCell ref="B889:B891"/>
    <mergeCell ref="C889:C891"/>
    <mergeCell ref="D889:D891"/>
    <mergeCell ref="E889:E891"/>
    <mergeCell ref="B880:B882"/>
    <mergeCell ref="C880:C882"/>
    <mergeCell ref="D880:D882"/>
    <mergeCell ref="E880:E882"/>
    <mergeCell ref="B883:B885"/>
    <mergeCell ref="C883:C885"/>
    <mergeCell ref="D883:D885"/>
    <mergeCell ref="E883:E885"/>
    <mergeCell ref="F869:F870"/>
    <mergeCell ref="B904:B906"/>
    <mergeCell ref="C904:C906"/>
    <mergeCell ref="D904:D906"/>
    <mergeCell ref="E904:E906"/>
    <mergeCell ref="B907:B909"/>
    <mergeCell ref="C907:C909"/>
    <mergeCell ref="D907:D909"/>
    <mergeCell ref="E907:E909"/>
    <mergeCell ref="B898:B900"/>
    <mergeCell ref="C898:C900"/>
    <mergeCell ref="D898:D900"/>
    <mergeCell ref="E898:E900"/>
    <mergeCell ref="B901:B903"/>
    <mergeCell ref="C901:C903"/>
    <mergeCell ref="D901:D903"/>
    <mergeCell ref="E901:E903"/>
    <mergeCell ref="B892:B894"/>
    <mergeCell ref="C892:C894"/>
    <mergeCell ref="D892:D894"/>
    <mergeCell ref="E892:E894"/>
    <mergeCell ref="B895:B897"/>
    <mergeCell ref="C895:C897"/>
    <mergeCell ref="D895:D897"/>
    <mergeCell ref="E895:E897"/>
    <mergeCell ref="G911:AT911"/>
    <mergeCell ref="AU911:AU912"/>
    <mergeCell ref="A913:A951"/>
    <mergeCell ref="B913:B915"/>
    <mergeCell ref="C913:C915"/>
    <mergeCell ref="D913:D915"/>
    <mergeCell ref="E913:E915"/>
    <mergeCell ref="B916:B918"/>
    <mergeCell ref="C916:C918"/>
    <mergeCell ref="D916:D918"/>
    <mergeCell ref="E916:E918"/>
    <mergeCell ref="B919:B921"/>
    <mergeCell ref="C919:C921"/>
    <mergeCell ref="D919:D921"/>
    <mergeCell ref="E919:E921"/>
    <mergeCell ref="A911:A912"/>
    <mergeCell ref="B911:B912"/>
    <mergeCell ref="C911:C912"/>
    <mergeCell ref="D911:D912"/>
    <mergeCell ref="E911:E912"/>
    <mergeCell ref="B928:B930"/>
    <mergeCell ref="C928:C930"/>
    <mergeCell ref="D928:D930"/>
    <mergeCell ref="E928:E930"/>
    <mergeCell ref="B931:B933"/>
    <mergeCell ref="C931:C933"/>
    <mergeCell ref="D931:D933"/>
    <mergeCell ref="E931:E933"/>
    <mergeCell ref="B922:B924"/>
    <mergeCell ref="C922:C924"/>
    <mergeCell ref="D922:D924"/>
    <mergeCell ref="E922:E924"/>
    <mergeCell ref="B925:B927"/>
    <mergeCell ref="C925:C927"/>
    <mergeCell ref="D925:D927"/>
    <mergeCell ref="E925:E927"/>
    <mergeCell ref="F911:F912"/>
    <mergeCell ref="B946:B948"/>
    <mergeCell ref="C946:C948"/>
    <mergeCell ref="D946:D948"/>
    <mergeCell ref="E946:E948"/>
    <mergeCell ref="B949:B951"/>
    <mergeCell ref="C949:C951"/>
    <mergeCell ref="D949:D951"/>
    <mergeCell ref="E949:E951"/>
    <mergeCell ref="B940:B942"/>
    <mergeCell ref="C940:C942"/>
    <mergeCell ref="D940:D942"/>
    <mergeCell ref="E940:E942"/>
    <mergeCell ref="B943:B945"/>
    <mergeCell ref="C943:C945"/>
    <mergeCell ref="D943:D945"/>
    <mergeCell ref="E943:E945"/>
    <mergeCell ref="B934:B936"/>
    <mergeCell ref="C934:C936"/>
    <mergeCell ref="D934:D936"/>
    <mergeCell ref="E934:E936"/>
    <mergeCell ref="B937:B939"/>
    <mergeCell ref="C937:C939"/>
    <mergeCell ref="D937:D939"/>
    <mergeCell ref="E937:E939"/>
    <mergeCell ref="G953:AT953"/>
    <mergeCell ref="AU953:AU954"/>
    <mergeCell ref="A955:A993"/>
    <mergeCell ref="B955:B957"/>
    <mergeCell ref="C955:C957"/>
    <mergeCell ref="D955:D957"/>
    <mergeCell ref="E955:E957"/>
    <mergeCell ref="B958:B960"/>
    <mergeCell ref="C958:C960"/>
    <mergeCell ref="D958:D960"/>
    <mergeCell ref="E958:E960"/>
    <mergeCell ref="B961:B963"/>
    <mergeCell ref="C961:C963"/>
    <mergeCell ref="D961:D963"/>
    <mergeCell ref="E961:E963"/>
    <mergeCell ref="A953:A954"/>
    <mergeCell ref="B953:B954"/>
    <mergeCell ref="C953:C954"/>
    <mergeCell ref="D953:D954"/>
    <mergeCell ref="E953:E954"/>
    <mergeCell ref="B970:B972"/>
    <mergeCell ref="C970:C972"/>
    <mergeCell ref="D970:D972"/>
    <mergeCell ref="E970:E972"/>
    <mergeCell ref="B973:B975"/>
    <mergeCell ref="C973:C975"/>
    <mergeCell ref="D973:D975"/>
    <mergeCell ref="E973:E975"/>
    <mergeCell ref="B964:B966"/>
    <mergeCell ref="C964:C966"/>
    <mergeCell ref="D964:D966"/>
    <mergeCell ref="E964:E966"/>
    <mergeCell ref="B967:B969"/>
    <mergeCell ref="C967:C969"/>
    <mergeCell ref="D967:D969"/>
    <mergeCell ref="E967:E969"/>
    <mergeCell ref="F953:F954"/>
    <mergeCell ref="B988:B990"/>
    <mergeCell ref="C988:C990"/>
    <mergeCell ref="D988:D990"/>
    <mergeCell ref="E988:E990"/>
    <mergeCell ref="B991:B993"/>
    <mergeCell ref="C991:C993"/>
    <mergeCell ref="D991:D993"/>
    <mergeCell ref="E991:E993"/>
    <mergeCell ref="B982:B984"/>
    <mergeCell ref="C982:C984"/>
    <mergeCell ref="D982:D984"/>
    <mergeCell ref="E982:E984"/>
    <mergeCell ref="B985:B987"/>
    <mergeCell ref="C985:C987"/>
    <mergeCell ref="D985:D987"/>
    <mergeCell ref="E985:E987"/>
    <mergeCell ref="B976:B978"/>
    <mergeCell ref="C976:C978"/>
    <mergeCell ref="D976:D978"/>
    <mergeCell ref="E976:E978"/>
    <mergeCell ref="B979:B981"/>
    <mergeCell ref="C979:C981"/>
    <mergeCell ref="D979:D981"/>
    <mergeCell ref="E979:E981"/>
    <mergeCell ref="G995:AT995"/>
    <mergeCell ref="AU995:AU996"/>
    <mergeCell ref="A997:A1035"/>
    <mergeCell ref="B997:B999"/>
    <mergeCell ref="C997:C999"/>
    <mergeCell ref="D997:D999"/>
    <mergeCell ref="E997:E999"/>
    <mergeCell ref="B1000:B1002"/>
    <mergeCell ref="C1000:C1002"/>
    <mergeCell ref="D1000:D1002"/>
    <mergeCell ref="E1000:E1002"/>
    <mergeCell ref="B1003:B1005"/>
    <mergeCell ref="C1003:C1005"/>
    <mergeCell ref="D1003:D1005"/>
    <mergeCell ref="E1003:E1005"/>
    <mergeCell ref="A995:A996"/>
    <mergeCell ref="B995:B996"/>
    <mergeCell ref="C995:C996"/>
    <mergeCell ref="D995:D996"/>
    <mergeCell ref="E995:E996"/>
    <mergeCell ref="B1012:B1014"/>
    <mergeCell ref="C1012:C1014"/>
    <mergeCell ref="D1012:D1014"/>
    <mergeCell ref="E1012:E1014"/>
    <mergeCell ref="B1015:B1017"/>
    <mergeCell ref="C1015:C1017"/>
    <mergeCell ref="D1015:D1017"/>
    <mergeCell ref="E1015:E1017"/>
    <mergeCell ref="B1006:B1008"/>
    <mergeCell ref="C1006:C1008"/>
    <mergeCell ref="D1006:D1008"/>
    <mergeCell ref="E1006:E1008"/>
    <mergeCell ref="B1009:B1011"/>
    <mergeCell ref="C1009:C1011"/>
    <mergeCell ref="D1009:D1011"/>
    <mergeCell ref="E1009:E1011"/>
    <mergeCell ref="F995:F996"/>
    <mergeCell ref="B1030:B1032"/>
    <mergeCell ref="C1030:C1032"/>
    <mergeCell ref="D1030:D1032"/>
    <mergeCell ref="E1030:E1032"/>
    <mergeCell ref="B1033:B1035"/>
    <mergeCell ref="C1033:C1035"/>
    <mergeCell ref="D1033:D1035"/>
    <mergeCell ref="E1033:E1035"/>
    <mergeCell ref="B1024:B1026"/>
    <mergeCell ref="C1024:C1026"/>
    <mergeCell ref="D1024:D1026"/>
    <mergeCell ref="E1024:E1026"/>
    <mergeCell ref="B1027:B1029"/>
    <mergeCell ref="C1027:C1029"/>
    <mergeCell ref="D1027:D1029"/>
    <mergeCell ref="E1027:E1029"/>
    <mergeCell ref="B1018:B1020"/>
    <mergeCell ref="C1018:C1020"/>
    <mergeCell ref="D1018:D1020"/>
    <mergeCell ref="E1018:E1020"/>
    <mergeCell ref="B1021:B1023"/>
    <mergeCell ref="C1021:C1023"/>
    <mergeCell ref="D1021:D1023"/>
    <mergeCell ref="E1021:E1023"/>
    <mergeCell ref="G1037:AT1037"/>
    <mergeCell ref="AU1037:AU1038"/>
    <mergeCell ref="A1039:A1077"/>
    <mergeCell ref="B1039:B1041"/>
    <mergeCell ref="C1039:C1041"/>
    <mergeCell ref="D1039:D1041"/>
    <mergeCell ref="E1039:E1041"/>
    <mergeCell ref="B1042:B1044"/>
    <mergeCell ref="C1042:C1044"/>
    <mergeCell ref="D1042:D1044"/>
    <mergeCell ref="E1042:E1044"/>
    <mergeCell ref="B1045:B1047"/>
    <mergeCell ref="C1045:C1047"/>
    <mergeCell ref="D1045:D1047"/>
    <mergeCell ref="E1045:E1047"/>
    <mergeCell ref="A1037:A1038"/>
    <mergeCell ref="B1037:B1038"/>
    <mergeCell ref="C1037:C1038"/>
    <mergeCell ref="D1037:D1038"/>
    <mergeCell ref="E1037:E1038"/>
    <mergeCell ref="B1054:B1056"/>
    <mergeCell ref="C1054:C1056"/>
    <mergeCell ref="D1054:D1056"/>
    <mergeCell ref="E1054:E1056"/>
    <mergeCell ref="B1057:B1059"/>
    <mergeCell ref="C1057:C1059"/>
    <mergeCell ref="D1057:D1059"/>
    <mergeCell ref="E1057:E1059"/>
    <mergeCell ref="B1048:B1050"/>
    <mergeCell ref="C1048:C1050"/>
    <mergeCell ref="D1048:D1050"/>
    <mergeCell ref="E1048:E1050"/>
    <mergeCell ref="B1051:B1053"/>
    <mergeCell ref="C1051:C1053"/>
    <mergeCell ref="D1051:D1053"/>
    <mergeCell ref="E1051:E1053"/>
    <mergeCell ref="F1037:F1038"/>
    <mergeCell ref="B1072:B1074"/>
    <mergeCell ref="C1072:C1074"/>
    <mergeCell ref="D1072:D1074"/>
    <mergeCell ref="E1072:E1074"/>
    <mergeCell ref="B1075:B1077"/>
    <mergeCell ref="C1075:C1077"/>
    <mergeCell ref="D1075:D1077"/>
    <mergeCell ref="E1075:E1077"/>
    <mergeCell ref="B1066:B1068"/>
    <mergeCell ref="C1066:C1068"/>
    <mergeCell ref="D1066:D1068"/>
    <mergeCell ref="E1066:E1068"/>
    <mergeCell ref="B1069:B1071"/>
    <mergeCell ref="C1069:C1071"/>
    <mergeCell ref="D1069:D1071"/>
    <mergeCell ref="E1069:E1071"/>
    <mergeCell ref="B1060:B1062"/>
    <mergeCell ref="C1060:C1062"/>
    <mergeCell ref="D1060:D1062"/>
    <mergeCell ref="E1060:E1062"/>
    <mergeCell ref="B1063:B1065"/>
    <mergeCell ref="C1063:C1065"/>
    <mergeCell ref="D1063:D1065"/>
    <mergeCell ref="E1063:E1065"/>
    <mergeCell ref="G1079:AT1079"/>
    <mergeCell ref="AU1079:AU1080"/>
    <mergeCell ref="A1081:A1119"/>
    <mergeCell ref="B1081:B1083"/>
    <mergeCell ref="C1081:C1083"/>
    <mergeCell ref="D1081:D1083"/>
    <mergeCell ref="E1081:E1083"/>
    <mergeCell ref="B1084:B1086"/>
    <mergeCell ref="C1084:C1086"/>
    <mergeCell ref="D1084:D1086"/>
    <mergeCell ref="E1084:E1086"/>
    <mergeCell ref="B1087:B1089"/>
    <mergeCell ref="C1087:C1089"/>
    <mergeCell ref="D1087:D1089"/>
    <mergeCell ref="E1087:E1089"/>
    <mergeCell ref="A1079:A1080"/>
    <mergeCell ref="B1079:B1080"/>
    <mergeCell ref="C1079:C1080"/>
    <mergeCell ref="D1079:D1080"/>
    <mergeCell ref="E1079:E1080"/>
    <mergeCell ref="B1096:B1098"/>
    <mergeCell ref="C1096:C1098"/>
    <mergeCell ref="D1096:D1098"/>
    <mergeCell ref="E1096:E1098"/>
    <mergeCell ref="B1099:B1101"/>
    <mergeCell ref="C1099:C1101"/>
    <mergeCell ref="D1099:D1101"/>
    <mergeCell ref="E1099:E1101"/>
    <mergeCell ref="B1090:B1092"/>
    <mergeCell ref="C1090:C1092"/>
    <mergeCell ref="D1090:D1092"/>
    <mergeCell ref="E1090:E1092"/>
    <mergeCell ref="B1093:B1095"/>
    <mergeCell ref="C1093:C1095"/>
    <mergeCell ref="D1093:D1095"/>
    <mergeCell ref="E1093:E1095"/>
    <mergeCell ref="F1079:F1080"/>
    <mergeCell ref="B1114:B1116"/>
    <mergeCell ref="C1114:C1116"/>
    <mergeCell ref="D1114:D1116"/>
    <mergeCell ref="E1114:E1116"/>
    <mergeCell ref="B1117:B1119"/>
    <mergeCell ref="C1117:C1119"/>
    <mergeCell ref="D1117:D1119"/>
    <mergeCell ref="E1117:E1119"/>
    <mergeCell ref="B1108:B1110"/>
    <mergeCell ref="C1108:C1110"/>
    <mergeCell ref="D1108:D1110"/>
    <mergeCell ref="E1108:E1110"/>
    <mergeCell ref="B1111:B1113"/>
    <mergeCell ref="C1111:C1113"/>
    <mergeCell ref="D1111:D1113"/>
    <mergeCell ref="E1111:E1113"/>
    <mergeCell ref="B1102:B1104"/>
    <mergeCell ref="C1102:C1104"/>
    <mergeCell ref="D1102:D1104"/>
    <mergeCell ref="E1102:E1104"/>
    <mergeCell ref="B1105:B1107"/>
    <mergeCell ref="C1105:C1107"/>
    <mergeCell ref="D1105:D1107"/>
    <mergeCell ref="E1105:E1107"/>
    <mergeCell ref="G1121:AT1121"/>
    <mergeCell ref="AU1121:AU1122"/>
    <mergeCell ref="A1123:A1161"/>
    <mergeCell ref="B1123:B1125"/>
    <mergeCell ref="C1123:C1125"/>
    <mergeCell ref="D1123:D1125"/>
    <mergeCell ref="E1123:E1125"/>
    <mergeCell ref="B1126:B1128"/>
    <mergeCell ref="C1126:C1128"/>
    <mergeCell ref="D1126:D1128"/>
    <mergeCell ref="E1126:E1128"/>
    <mergeCell ref="B1129:B1131"/>
    <mergeCell ref="C1129:C1131"/>
    <mergeCell ref="D1129:D1131"/>
    <mergeCell ref="E1129:E1131"/>
    <mergeCell ref="A1121:A1122"/>
    <mergeCell ref="B1121:B1122"/>
    <mergeCell ref="C1121:C1122"/>
    <mergeCell ref="D1121:D1122"/>
    <mergeCell ref="E1121:E1122"/>
    <mergeCell ref="B1138:B1140"/>
    <mergeCell ref="C1138:C1140"/>
    <mergeCell ref="D1138:D1140"/>
    <mergeCell ref="E1138:E1140"/>
    <mergeCell ref="B1141:B1143"/>
    <mergeCell ref="C1141:C1143"/>
    <mergeCell ref="D1141:D1143"/>
    <mergeCell ref="E1141:E1143"/>
    <mergeCell ref="B1132:B1134"/>
    <mergeCell ref="C1132:C1134"/>
    <mergeCell ref="D1132:D1134"/>
    <mergeCell ref="E1132:E1134"/>
    <mergeCell ref="B1135:B1137"/>
    <mergeCell ref="C1135:C1137"/>
    <mergeCell ref="D1135:D1137"/>
    <mergeCell ref="E1135:E1137"/>
    <mergeCell ref="F1121:F1122"/>
    <mergeCell ref="B1156:B1158"/>
    <mergeCell ref="C1156:C1158"/>
    <mergeCell ref="D1156:D1158"/>
    <mergeCell ref="E1156:E1158"/>
    <mergeCell ref="B1159:B1161"/>
    <mergeCell ref="C1159:C1161"/>
    <mergeCell ref="D1159:D1161"/>
    <mergeCell ref="E1159:E1161"/>
    <mergeCell ref="B1150:B1152"/>
    <mergeCell ref="C1150:C1152"/>
    <mergeCell ref="D1150:D1152"/>
    <mergeCell ref="E1150:E1152"/>
    <mergeCell ref="B1153:B1155"/>
    <mergeCell ref="C1153:C1155"/>
    <mergeCell ref="D1153:D1155"/>
    <mergeCell ref="E1153:E1155"/>
    <mergeCell ref="B1144:B1146"/>
    <mergeCell ref="C1144:C1146"/>
    <mergeCell ref="D1144:D1146"/>
    <mergeCell ref="E1144:E1146"/>
    <mergeCell ref="B1147:B1149"/>
    <mergeCell ref="C1147:C1149"/>
    <mergeCell ref="D1147:D1149"/>
    <mergeCell ref="E1147:E1149"/>
    <mergeCell ref="G1163:AT1163"/>
    <mergeCell ref="AU1163:AU1164"/>
    <mergeCell ref="A1165:A1203"/>
    <mergeCell ref="B1165:B1167"/>
    <mergeCell ref="C1165:C1167"/>
    <mergeCell ref="D1165:D1167"/>
    <mergeCell ref="E1165:E1167"/>
    <mergeCell ref="B1168:B1170"/>
    <mergeCell ref="C1168:C1170"/>
    <mergeCell ref="D1168:D1170"/>
    <mergeCell ref="E1168:E1170"/>
    <mergeCell ref="B1171:B1173"/>
    <mergeCell ref="C1171:C1173"/>
    <mergeCell ref="D1171:D1173"/>
    <mergeCell ref="E1171:E1173"/>
    <mergeCell ref="A1163:A1164"/>
    <mergeCell ref="B1163:B1164"/>
    <mergeCell ref="C1163:C1164"/>
    <mergeCell ref="D1163:D1164"/>
    <mergeCell ref="E1163:E1164"/>
    <mergeCell ref="B1180:B1182"/>
    <mergeCell ref="C1180:C1182"/>
    <mergeCell ref="D1180:D1182"/>
    <mergeCell ref="E1180:E1182"/>
    <mergeCell ref="B1183:B1185"/>
    <mergeCell ref="C1183:C1185"/>
    <mergeCell ref="D1183:D1185"/>
    <mergeCell ref="E1183:E1185"/>
    <mergeCell ref="B1174:B1176"/>
    <mergeCell ref="C1174:C1176"/>
    <mergeCell ref="D1174:D1176"/>
    <mergeCell ref="E1174:E1176"/>
    <mergeCell ref="B1177:B1179"/>
    <mergeCell ref="C1177:C1179"/>
    <mergeCell ref="D1177:D1179"/>
    <mergeCell ref="E1177:E1179"/>
    <mergeCell ref="F1163:F1164"/>
    <mergeCell ref="B1198:B1200"/>
    <mergeCell ref="C1198:C1200"/>
    <mergeCell ref="D1198:D1200"/>
    <mergeCell ref="E1198:E1200"/>
    <mergeCell ref="B1201:B1203"/>
    <mergeCell ref="C1201:C1203"/>
    <mergeCell ref="D1201:D1203"/>
    <mergeCell ref="E1201:E1203"/>
    <mergeCell ref="B1192:B1194"/>
    <mergeCell ref="C1192:C1194"/>
    <mergeCell ref="D1192:D1194"/>
    <mergeCell ref="E1192:E1194"/>
    <mergeCell ref="B1195:B1197"/>
    <mergeCell ref="C1195:C1197"/>
    <mergeCell ref="D1195:D1197"/>
    <mergeCell ref="E1195:E1197"/>
    <mergeCell ref="B1186:B1188"/>
    <mergeCell ref="C1186:C1188"/>
    <mergeCell ref="D1186:D1188"/>
    <mergeCell ref="E1186:E1188"/>
    <mergeCell ref="B1189:B1191"/>
    <mergeCell ref="C1189:C1191"/>
    <mergeCell ref="D1189:D1191"/>
    <mergeCell ref="E1189:E1191"/>
    <mergeCell ref="G1205:AT1205"/>
    <mergeCell ref="AU1205:AU1206"/>
    <mergeCell ref="A1207:A1245"/>
    <mergeCell ref="B1207:B1209"/>
    <mergeCell ref="C1207:C1209"/>
    <mergeCell ref="D1207:D1209"/>
    <mergeCell ref="E1207:E1209"/>
    <mergeCell ref="B1210:B1212"/>
    <mergeCell ref="C1210:C1212"/>
    <mergeCell ref="D1210:D1212"/>
    <mergeCell ref="E1210:E1212"/>
    <mergeCell ref="B1213:B1215"/>
    <mergeCell ref="C1213:C1215"/>
    <mergeCell ref="D1213:D1215"/>
    <mergeCell ref="E1213:E1215"/>
    <mergeCell ref="A1205:A1206"/>
    <mergeCell ref="B1205:B1206"/>
    <mergeCell ref="C1205:C1206"/>
    <mergeCell ref="D1205:D1206"/>
    <mergeCell ref="E1205:E1206"/>
    <mergeCell ref="B1222:B1224"/>
    <mergeCell ref="C1222:C1224"/>
    <mergeCell ref="D1222:D1224"/>
    <mergeCell ref="E1222:E1224"/>
    <mergeCell ref="B1225:B1227"/>
    <mergeCell ref="C1225:C1227"/>
    <mergeCell ref="D1225:D1227"/>
    <mergeCell ref="E1225:E1227"/>
    <mergeCell ref="B1216:B1218"/>
    <mergeCell ref="C1216:C1218"/>
    <mergeCell ref="D1216:D1218"/>
    <mergeCell ref="E1216:E1218"/>
    <mergeCell ref="B1219:B1221"/>
    <mergeCell ref="C1219:C1221"/>
    <mergeCell ref="D1219:D1221"/>
    <mergeCell ref="E1219:E1221"/>
    <mergeCell ref="F1205:F1206"/>
    <mergeCell ref="B1240:B1242"/>
    <mergeCell ref="C1240:C1242"/>
    <mergeCell ref="D1240:D1242"/>
    <mergeCell ref="E1240:E1242"/>
    <mergeCell ref="B1243:B1245"/>
    <mergeCell ref="C1243:C1245"/>
    <mergeCell ref="D1243:D1245"/>
    <mergeCell ref="E1243:E1245"/>
    <mergeCell ref="B1234:B1236"/>
    <mergeCell ref="C1234:C1236"/>
    <mergeCell ref="D1234:D1236"/>
    <mergeCell ref="E1234:E1236"/>
    <mergeCell ref="B1237:B1239"/>
    <mergeCell ref="C1237:C1239"/>
    <mergeCell ref="D1237:D1239"/>
    <mergeCell ref="E1237:E1239"/>
    <mergeCell ref="B1228:B1230"/>
    <mergeCell ref="C1228:C1230"/>
    <mergeCell ref="D1228:D1230"/>
    <mergeCell ref="E1228:E1230"/>
    <mergeCell ref="B1231:B1233"/>
    <mergeCell ref="C1231:C1233"/>
    <mergeCell ref="D1231:D1233"/>
    <mergeCell ref="E1231:E1233"/>
    <mergeCell ref="G1247:AT1247"/>
    <mergeCell ref="AU1247:AU1248"/>
    <mergeCell ref="A1249:A1287"/>
    <mergeCell ref="B1249:B1251"/>
    <mergeCell ref="C1249:C1251"/>
    <mergeCell ref="D1249:D1251"/>
    <mergeCell ref="E1249:E1251"/>
    <mergeCell ref="B1252:B1254"/>
    <mergeCell ref="C1252:C1254"/>
    <mergeCell ref="D1252:D1254"/>
    <mergeCell ref="E1252:E1254"/>
    <mergeCell ref="B1255:B1257"/>
    <mergeCell ref="C1255:C1257"/>
    <mergeCell ref="D1255:D1257"/>
    <mergeCell ref="E1255:E1257"/>
    <mergeCell ref="A1247:A1248"/>
    <mergeCell ref="B1247:B1248"/>
    <mergeCell ref="C1247:C1248"/>
    <mergeCell ref="D1247:D1248"/>
    <mergeCell ref="E1247:E1248"/>
    <mergeCell ref="B1264:B1266"/>
    <mergeCell ref="C1264:C1266"/>
    <mergeCell ref="D1264:D1266"/>
    <mergeCell ref="E1264:E1266"/>
    <mergeCell ref="B1267:B1269"/>
    <mergeCell ref="C1267:C1269"/>
    <mergeCell ref="D1267:D1269"/>
    <mergeCell ref="E1267:E1269"/>
    <mergeCell ref="B1258:B1260"/>
    <mergeCell ref="C1258:C1260"/>
    <mergeCell ref="D1258:D1260"/>
    <mergeCell ref="E1258:E1260"/>
    <mergeCell ref="B1261:B1263"/>
    <mergeCell ref="C1261:C1263"/>
    <mergeCell ref="D1261:D1263"/>
    <mergeCell ref="E1261:E1263"/>
    <mergeCell ref="F1247:F1248"/>
    <mergeCell ref="B1282:B1284"/>
    <mergeCell ref="C1282:C1284"/>
    <mergeCell ref="D1282:D1284"/>
    <mergeCell ref="E1282:E1284"/>
    <mergeCell ref="B1285:B1287"/>
    <mergeCell ref="C1285:C1287"/>
    <mergeCell ref="D1285:D1287"/>
    <mergeCell ref="E1285:E1287"/>
    <mergeCell ref="B1276:B1278"/>
    <mergeCell ref="C1276:C1278"/>
    <mergeCell ref="D1276:D1278"/>
    <mergeCell ref="E1276:E1278"/>
    <mergeCell ref="B1279:B1281"/>
    <mergeCell ref="C1279:C1281"/>
    <mergeCell ref="D1279:D1281"/>
    <mergeCell ref="E1279:E1281"/>
    <mergeCell ref="B1270:B1272"/>
    <mergeCell ref="C1270:C1272"/>
    <mergeCell ref="D1270:D1272"/>
    <mergeCell ref="E1270:E1272"/>
    <mergeCell ref="B1273:B1275"/>
    <mergeCell ref="C1273:C1275"/>
    <mergeCell ref="D1273:D1275"/>
    <mergeCell ref="E1273:E1275"/>
    <mergeCell ref="G1289:AT1289"/>
    <mergeCell ref="AU1289:AU1290"/>
    <mergeCell ref="A1291:A1329"/>
    <mergeCell ref="B1291:B1293"/>
    <mergeCell ref="C1291:C1293"/>
    <mergeCell ref="D1291:D1293"/>
    <mergeCell ref="E1291:E1293"/>
    <mergeCell ref="B1294:B1296"/>
    <mergeCell ref="C1294:C1296"/>
    <mergeCell ref="D1294:D1296"/>
    <mergeCell ref="E1294:E1296"/>
    <mergeCell ref="B1297:B1299"/>
    <mergeCell ref="C1297:C1299"/>
    <mergeCell ref="D1297:D1299"/>
    <mergeCell ref="E1297:E1299"/>
    <mergeCell ref="A1289:A1290"/>
    <mergeCell ref="B1289:B1290"/>
    <mergeCell ref="C1289:C1290"/>
    <mergeCell ref="D1289:D1290"/>
    <mergeCell ref="E1289:E1290"/>
    <mergeCell ref="B1306:B1308"/>
    <mergeCell ref="C1306:C1308"/>
    <mergeCell ref="D1306:D1308"/>
    <mergeCell ref="E1306:E1308"/>
    <mergeCell ref="B1309:B1311"/>
    <mergeCell ref="C1309:C1311"/>
    <mergeCell ref="D1309:D1311"/>
    <mergeCell ref="E1309:E1311"/>
    <mergeCell ref="B1300:B1302"/>
    <mergeCell ref="C1300:C1302"/>
    <mergeCell ref="D1300:D1302"/>
    <mergeCell ref="E1300:E1302"/>
    <mergeCell ref="B1303:B1305"/>
    <mergeCell ref="C1303:C1305"/>
    <mergeCell ref="D1303:D1305"/>
    <mergeCell ref="E1303:E1305"/>
    <mergeCell ref="F1289:F1290"/>
    <mergeCell ref="B1324:B1326"/>
    <mergeCell ref="C1324:C1326"/>
    <mergeCell ref="D1324:D1326"/>
    <mergeCell ref="E1324:E1326"/>
    <mergeCell ref="B1327:B1329"/>
    <mergeCell ref="C1327:C1329"/>
    <mergeCell ref="D1327:D1329"/>
    <mergeCell ref="E1327:E1329"/>
    <mergeCell ref="B1318:B1320"/>
    <mergeCell ref="C1318:C1320"/>
    <mergeCell ref="D1318:D1320"/>
    <mergeCell ref="E1318:E1320"/>
    <mergeCell ref="B1321:B1323"/>
    <mergeCell ref="C1321:C1323"/>
    <mergeCell ref="D1321:D1323"/>
    <mergeCell ref="E1321:E1323"/>
    <mergeCell ref="B1312:B1314"/>
    <mergeCell ref="C1312:C1314"/>
    <mergeCell ref="D1312:D1314"/>
    <mergeCell ref="E1312:E1314"/>
    <mergeCell ref="B1315:B1317"/>
    <mergeCell ref="C1315:C1317"/>
    <mergeCell ref="D1315:D1317"/>
    <mergeCell ref="E1315:E1317"/>
    <mergeCell ref="G1331:AT1331"/>
    <mergeCell ref="AU1331:AU1332"/>
    <mergeCell ref="A1333:A1371"/>
    <mergeCell ref="B1333:B1335"/>
    <mergeCell ref="C1333:C1335"/>
    <mergeCell ref="D1333:D1335"/>
    <mergeCell ref="E1333:E1335"/>
    <mergeCell ref="B1336:B1338"/>
    <mergeCell ref="C1336:C1338"/>
    <mergeCell ref="D1336:D1338"/>
    <mergeCell ref="E1336:E1338"/>
    <mergeCell ref="B1339:B1341"/>
    <mergeCell ref="C1339:C1341"/>
    <mergeCell ref="D1339:D1341"/>
    <mergeCell ref="E1339:E1341"/>
    <mergeCell ref="A1331:A1332"/>
    <mergeCell ref="B1331:B1332"/>
    <mergeCell ref="C1331:C1332"/>
    <mergeCell ref="D1331:D1332"/>
    <mergeCell ref="E1331:E1332"/>
    <mergeCell ref="B1348:B1350"/>
    <mergeCell ref="C1348:C1350"/>
    <mergeCell ref="D1348:D1350"/>
    <mergeCell ref="E1348:E1350"/>
    <mergeCell ref="B1351:B1353"/>
    <mergeCell ref="C1351:C1353"/>
    <mergeCell ref="D1351:D1353"/>
    <mergeCell ref="E1351:E1353"/>
    <mergeCell ref="B1342:B1344"/>
    <mergeCell ref="C1342:C1344"/>
    <mergeCell ref="D1342:D1344"/>
    <mergeCell ref="E1342:E1344"/>
    <mergeCell ref="B1345:B1347"/>
    <mergeCell ref="C1345:C1347"/>
    <mergeCell ref="D1345:D1347"/>
    <mergeCell ref="E1345:E1347"/>
    <mergeCell ref="F1331:F1332"/>
    <mergeCell ref="B1366:B1368"/>
    <mergeCell ref="C1366:C1368"/>
    <mergeCell ref="D1366:D1368"/>
    <mergeCell ref="E1366:E1368"/>
    <mergeCell ref="B1369:B1371"/>
    <mergeCell ref="C1369:C1371"/>
    <mergeCell ref="D1369:D1371"/>
    <mergeCell ref="E1369:E1371"/>
    <mergeCell ref="B1360:B1362"/>
    <mergeCell ref="C1360:C1362"/>
    <mergeCell ref="D1360:D1362"/>
    <mergeCell ref="E1360:E1362"/>
    <mergeCell ref="B1363:B1365"/>
    <mergeCell ref="C1363:C1365"/>
    <mergeCell ref="D1363:D1365"/>
    <mergeCell ref="E1363:E1365"/>
    <mergeCell ref="B1354:B1356"/>
    <mergeCell ref="C1354:C1356"/>
    <mergeCell ref="D1354:D1356"/>
    <mergeCell ref="E1354:E1356"/>
    <mergeCell ref="B1357:B1359"/>
    <mergeCell ref="C1357:C1359"/>
    <mergeCell ref="D1357:D1359"/>
    <mergeCell ref="E1357:E1359"/>
    <mergeCell ref="G1373:AT1373"/>
    <mergeCell ref="AU1373:AU1374"/>
    <mergeCell ref="A1375:A1413"/>
    <mergeCell ref="B1375:B1377"/>
    <mergeCell ref="C1375:C1377"/>
    <mergeCell ref="D1375:D1377"/>
    <mergeCell ref="E1375:E1377"/>
    <mergeCell ref="B1378:B1380"/>
    <mergeCell ref="C1378:C1380"/>
    <mergeCell ref="D1378:D1380"/>
    <mergeCell ref="E1378:E1380"/>
    <mergeCell ref="B1381:B1383"/>
    <mergeCell ref="C1381:C1383"/>
    <mergeCell ref="D1381:D1383"/>
    <mergeCell ref="E1381:E1383"/>
    <mergeCell ref="A1373:A1374"/>
    <mergeCell ref="B1373:B1374"/>
    <mergeCell ref="C1373:C1374"/>
    <mergeCell ref="D1373:D1374"/>
    <mergeCell ref="E1373:E1374"/>
    <mergeCell ref="B1390:B1392"/>
    <mergeCell ref="C1390:C1392"/>
    <mergeCell ref="D1390:D1392"/>
    <mergeCell ref="E1390:E1392"/>
    <mergeCell ref="B1393:B1395"/>
    <mergeCell ref="C1393:C1395"/>
    <mergeCell ref="D1393:D1395"/>
    <mergeCell ref="E1393:E1395"/>
    <mergeCell ref="B1384:B1386"/>
    <mergeCell ref="C1384:C1386"/>
    <mergeCell ref="D1384:D1386"/>
    <mergeCell ref="E1384:E1386"/>
    <mergeCell ref="B1387:B1389"/>
    <mergeCell ref="C1387:C1389"/>
    <mergeCell ref="D1387:D1389"/>
    <mergeCell ref="E1387:E1389"/>
    <mergeCell ref="F1373:F1374"/>
    <mergeCell ref="B1408:B1410"/>
    <mergeCell ref="C1408:C1410"/>
    <mergeCell ref="D1408:D1410"/>
    <mergeCell ref="E1408:E1410"/>
    <mergeCell ref="B1411:B1413"/>
    <mergeCell ref="C1411:C1413"/>
    <mergeCell ref="D1411:D1413"/>
    <mergeCell ref="E1411:E1413"/>
    <mergeCell ref="B1402:B1404"/>
    <mergeCell ref="C1402:C1404"/>
    <mergeCell ref="D1402:D1404"/>
    <mergeCell ref="E1402:E1404"/>
    <mergeCell ref="B1405:B1407"/>
    <mergeCell ref="C1405:C1407"/>
    <mergeCell ref="D1405:D1407"/>
    <mergeCell ref="E1405:E1407"/>
    <mergeCell ref="B1396:B1398"/>
    <mergeCell ref="C1396:C1398"/>
    <mergeCell ref="D1396:D1398"/>
    <mergeCell ref="E1396:E1398"/>
    <mergeCell ref="B1399:B1401"/>
    <mergeCell ref="C1399:C1401"/>
    <mergeCell ref="D1399:D1401"/>
    <mergeCell ref="E1399:E1401"/>
    <mergeCell ref="G1415:AT1415"/>
    <mergeCell ref="AU1415:AU1416"/>
    <mergeCell ref="A1417:A1455"/>
    <mergeCell ref="B1417:B1419"/>
    <mergeCell ref="C1417:C1419"/>
    <mergeCell ref="D1417:D1419"/>
    <mergeCell ref="E1417:E1419"/>
    <mergeCell ref="B1420:B1422"/>
    <mergeCell ref="C1420:C1422"/>
    <mergeCell ref="D1420:D1422"/>
    <mergeCell ref="E1420:E1422"/>
    <mergeCell ref="B1423:B1425"/>
    <mergeCell ref="C1423:C1425"/>
    <mergeCell ref="D1423:D1425"/>
    <mergeCell ref="E1423:E1425"/>
    <mergeCell ref="A1415:A1416"/>
    <mergeCell ref="B1415:B1416"/>
    <mergeCell ref="C1415:C1416"/>
    <mergeCell ref="D1415:D1416"/>
    <mergeCell ref="E1415:E1416"/>
    <mergeCell ref="B1432:B1434"/>
    <mergeCell ref="C1432:C1434"/>
    <mergeCell ref="D1432:D1434"/>
    <mergeCell ref="E1432:E1434"/>
    <mergeCell ref="B1435:B1437"/>
    <mergeCell ref="C1435:C1437"/>
    <mergeCell ref="D1435:D1437"/>
    <mergeCell ref="E1435:E1437"/>
    <mergeCell ref="B1426:B1428"/>
    <mergeCell ref="C1426:C1428"/>
    <mergeCell ref="D1426:D1428"/>
    <mergeCell ref="E1426:E1428"/>
    <mergeCell ref="B1429:B1431"/>
    <mergeCell ref="C1429:C1431"/>
    <mergeCell ref="D1429:D1431"/>
    <mergeCell ref="E1429:E1431"/>
    <mergeCell ref="F1415:F1416"/>
    <mergeCell ref="B1450:B1452"/>
    <mergeCell ref="C1450:C1452"/>
    <mergeCell ref="D1450:D1452"/>
    <mergeCell ref="E1450:E1452"/>
    <mergeCell ref="B1453:B1455"/>
    <mergeCell ref="C1453:C1455"/>
    <mergeCell ref="D1453:D1455"/>
    <mergeCell ref="E1453:E1455"/>
    <mergeCell ref="B1444:B1446"/>
    <mergeCell ref="C1444:C1446"/>
    <mergeCell ref="D1444:D1446"/>
    <mergeCell ref="E1444:E1446"/>
    <mergeCell ref="B1447:B1449"/>
    <mergeCell ref="C1447:C1449"/>
    <mergeCell ref="D1447:D1449"/>
    <mergeCell ref="E1447:E1449"/>
    <mergeCell ref="B1438:B1440"/>
    <mergeCell ref="C1438:C1440"/>
    <mergeCell ref="D1438:D1440"/>
    <mergeCell ref="E1438:E1440"/>
    <mergeCell ref="B1441:B1443"/>
    <mergeCell ref="C1441:C1443"/>
    <mergeCell ref="D1441:D1443"/>
    <mergeCell ref="E1441:E1443"/>
    <mergeCell ref="G1457:AT1457"/>
    <mergeCell ref="AU1457:AU1458"/>
    <mergeCell ref="A1459:A1497"/>
    <mergeCell ref="B1459:B1461"/>
    <mergeCell ref="C1459:C1461"/>
    <mergeCell ref="D1459:D1461"/>
    <mergeCell ref="E1459:E1461"/>
    <mergeCell ref="B1462:B1464"/>
    <mergeCell ref="C1462:C1464"/>
    <mergeCell ref="D1462:D1464"/>
    <mergeCell ref="E1462:E1464"/>
    <mergeCell ref="B1465:B1467"/>
    <mergeCell ref="C1465:C1467"/>
    <mergeCell ref="D1465:D1467"/>
    <mergeCell ref="E1465:E1467"/>
    <mergeCell ref="A1457:A1458"/>
    <mergeCell ref="B1457:B1458"/>
    <mergeCell ref="C1457:C1458"/>
    <mergeCell ref="D1457:D1458"/>
    <mergeCell ref="E1457:E1458"/>
    <mergeCell ref="B1474:B1476"/>
    <mergeCell ref="C1474:C1476"/>
    <mergeCell ref="D1474:D1476"/>
    <mergeCell ref="E1474:E1476"/>
    <mergeCell ref="B1477:B1479"/>
    <mergeCell ref="C1477:C1479"/>
    <mergeCell ref="D1477:D1479"/>
    <mergeCell ref="E1477:E1479"/>
    <mergeCell ref="B1468:B1470"/>
    <mergeCell ref="C1468:C1470"/>
    <mergeCell ref="D1468:D1470"/>
    <mergeCell ref="E1468:E1470"/>
    <mergeCell ref="B1471:B1473"/>
    <mergeCell ref="C1471:C1473"/>
    <mergeCell ref="D1471:D1473"/>
    <mergeCell ref="E1471:E1473"/>
    <mergeCell ref="F1457:F1458"/>
    <mergeCell ref="B1492:B1494"/>
    <mergeCell ref="C1492:C1494"/>
    <mergeCell ref="D1492:D1494"/>
    <mergeCell ref="E1492:E1494"/>
    <mergeCell ref="B1495:B1497"/>
    <mergeCell ref="C1495:C1497"/>
    <mergeCell ref="D1495:D1497"/>
    <mergeCell ref="E1495:E1497"/>
    <mergeCell ref="B1486:B1488"/>
    <mergeCell ref="C1486:C1488"/>
    <mergeCell ref="D1486:D1488"/>
    <mergeCell ref="E1486:E1488"/>
    <mergeCell ref="B1489:B1491"/>
    <mergeCell ref="C1489:C1491"/>
    <mergeCell ref="D1489:D1491"/>
    <mergeCell ref="E1489:E1491"/>
    <mergeCell ref="B1480:B1482"/>
    <mergeCell ref="C1480:C1482"/>
    <mergeCell ref="D1480:D1482"/>
    <mergeCell ref="E1480:E1482"/>
    <mergeCell ref="B1483:B1485"/>
    <mergeCell ref="C1483:C1485"/>
    <mergeCell ref="D1483:D1485"/>
    <mergeCell ref="E1483:E1485"/>
    <mergeCell ref="G1499:AT1499"/>
    <mergeCell ref="AU1499:AU1500"/>
    <mergeCell ref="A1501:A1539"/>
    <mergeCell ref="B1501:B1503"/>
    <mergeCell ref="C1501:C1503"/>
    <mergeCell ref="D1501:D1503"/>
    <mergeCell ref="E1501:E1503"/>
    <mergeCell ref="B1504:B1506"/>
    <mergeCell ref="C1504:C1506"/>
    <mergeCell ref="D1504:D1506"/>
    <mergeCell ref="E1504:E1506"/>
    <mergeCell ref="B1507:B1509"/>
    <mergeCell ref="C1507:C1509"/>
    <mergeCell ref="D1507:D1509"/>
    <mergeCell ref="E1507:E1509"/>
    <mergeCell ref="A1499:A1500"/>
    <mergeCell ref="B1499:B1500"/>
    <mergeCell ref="C1499:C1500"/>
    <mergeCell ref="D1499:D1500"/>
    <mergeCell ref="E1499:E1500"/>
    <mergeCell ref="B1516:B1518"/>
    <mergeCell ref="C1516:C1518"/>
    <mergeCell ref="D1516:D1518"/>
    <mergeCell ref="E1516:E1518"/>
    <mergeCell ref="B1519:B1521"/>
    <mergeCell ref="C1519:C1521"/>
    <mergeCell ref="D1519:D1521"/>
    <mergeCell ref="E1519:E1521"/>
    <mergeCell ref="B1510:B1512"/>
    <mergeCell ref="C1510:C1512"/>
    <mergeCell ref="D1510:D1512"/>
    <mergeCell ref="E1510:E1512"/>
    <mergeCell ref="B1513:B1515"/>
    <mergeCell ref="C1513:C1515"/>
    <mergeCell ref="D1513:D1515"/>
    <mergeCell ref="E1513:E1515"/>
    <mergeCell ref="F1499:F1500"/>
    <mergeCell ref="B1534:B1536"/>
    <mergeCell ref="C1534:C1536"/>
    <mergeCell ref="D1534:D1536"/>
    <mergeCell ref="E1534:E1536"/>
    <mergeCell ref="B1537:B1539"/>
    <mergeCell ref="C1537:C1539"/>
    <mergeCell ref="D1537:D1539"/>
    <mergeCell ref="E1537:E1539"/>
    <mergeCell ref="B1528:B1530"/>
    <mergeCell ref="C1528:C1530"/>
    <mergeCell ref="D1528:D1530"/>
    <mergeCell ref="E1528:E1530"/>
    <mergeCell ref="B1531:B1533"/>
    <mergeCell ref="C1531:C1533"/>
    <mergeCell ref="D1531:D1533"/>
    <mergeCell ref="E1531:E1533"/>
    <mergeCell ref="B1522:B1524"/>
    <mergeCell ref="C1522:C1524"/>
    <mergeCell ref="D1522:D1524"/>
    <mergeCell ref="E1522:E1524"/>
    <mergeCell ref="B1525:B1527"/>
    <mergeCell ref="C1525:C1527"/>
    <mergeCell ref="D1525:D1527"/>
    <mergeCell ref="E1525:E1527"/>
    <mergeCell ref="G1541:AT1541"/>
    <mergeCell ref="AU1541:AU1542"/>
    <mergeCell ref="A1543:A1581"/>
    <mergeCell ref="B1543:B1545"/>
    <mergeCell ref="C1543:C1545"/>
    <mergeCell ref="D1543:D1545"/>
    <mergeCell ref="E1543:E1545"/>
    <mergeCell ref="B1546:B1548"/>
    <mergeCell ref="C1546:C1548"/>
    <mergeCell ref="D1546:D1548"/>
    <mergeCell ref="E1546:E1548"/>
    <mergeCell ref="B1549:B1551"/>
    <mergeCell ref="C1549:C1551"/>
    <mergeCell ref="D1549:D1551"/>
    <mergeCell ref="E1549:E1551"/>
    <mergeCell ref="A1541:A1542"/>
    <mergeCell ref="B1541:B1542"/>
    <mergeCell ref="C1541:C1542"/>
    <mergeCell ref="D1541:D1542"/>
    <mergeCell ref="E1541:E1542"/>
    <mergeCell ref="B1558:B1560"/>
    <mergeCell ref="C1558:C1560"/>
    <mergeCell ref="D1558:D1560"/>
    <mergeCell ref="E1558:E1560"/>
    <mergeCell ref="B1561:B1563"/>
    <mergeCell ref="C1561:C1563"/>
    <mergeCell ref="D1561:D1563"/>
    <mergeCell ref="E1561:E1563"/>
    <mergeCell ref="B1552:B1554"/>
    <mergeCell ref="C1552:C1554"/>
    <mergeCell ref="D1552:D1554"/>
    <mergeCell ref="E1552:E1554"/>
    <mergeCell ref="B1555:B1557"/>
    <mergeCell ref="C1555:C1557"/>
    <mergeCell ref="D1555:D1557"/>
    <mergeCell ref="E1555:E1557"/>
    <mergeCell ref="F1541:F1542"/>
    <mergeCell ref="B1576:B1578"/>
    <mergeCell ref="C1576:C1578"/>
    <mergeCell ref="D1576:D1578"/>
    <mergeCell ref="E1576:E1578"/>
    <mergeCell ref="B1579:B1581"/>
    <mergeCell ref="C1579:C1581"/>
    <mergeCell ref="D1579:D1581"/>
    <mergeCell ref="E1579:E1581"/>
    <mergeCell ref="B1570:B1572"/>
    <mergeCell ref="C1570:C1572"/>
    <mergeCell ref="D1570:D1572"/>
    <mergeCell ref="E1570:E1572"/>
    <mergeCell ref="B1573:B1575"/>
    <mergeCell ref="C1573:C1575"/>
    <mergeCell ref="D1573:D1575"/>
    <mergeCell ref="E1573:E1575"/>
    <mergeCell ref="B1564:B1566"/>
    <mergeCell ref="C1564:C1566"/>
    <mergeCell ref="D1564:D1566"/>
    <mergeCell ref="E1564:E1566"/>
    <mergeCell ref="B1567:B1569"/>
    <mergeCell ref="C1567:C1569"/>
    <mergeCell ref="D1567:D1569"/>
    <mergeCell ref="E1567:E1569"/>
    <mergeCell ref="G1583:AT1583"/>
    <mergeCell ref="AU1583:AU1584"/>
    <mergeCell ref="A1585:A1623"/>
    <mergeCell ref="B1585:B1587"/>
    <mergeCell ref="C1585:C1587"/>
    <mergeCell ref="D1585:D1587"/>
    <mergeCell ref="E1585:E1587"/>
    <mergeCell ref="B1588:B1590"/>
    <mergeCell ref="C1588:C1590"/>
    <mergeCell ref="D1588:D1590"/>
    <mergeCell ref="E1588:E1590"/>
    <mergeCell ref="B1591:B1593"/>
    <mergeCell ref="C1591:C1593"/>
    <mergeCell ref="D1591:D1593"/>
    <mergeCell ref="E1591:E1593"/>
    <mergeCell ref="A1583:A1584"/>
    <mergeCell ref="B1583:B1584"/>
    <mergeCell ref="C1583:C1584"/>
    <mergeCell ref="D1583:D1584"/>
    <mergeCell ref="E1583:E1584"/>
    <mergeCell ref="B1600:B1602"/>
    <mergeCell ref="C1600:C1602"/>
    <mergeCell ref="D1600:D1602"/>
    <mergeCell ref="E1600:E1602"/>
    <mergeCell ref="B1603:B1605"/>
    <mergeCell ref="C1603:C1605"/>
    <mergeCell ref="D1603:D1605"/>
    <mergeCell ref="E1603:E1605"/>
    <mergeCell ref="B1594:B1596"/>
    <mergeCell ref="C1594:C1596"/>
    <mergeCell ref="D1594:D1596"/>
    <mergeCell ref="E1594:E1596"/>
    <mergeCell ref="B1597:B1599"/>
    <mergeCell ref="C1597:C1599"/>
    <mergeCell ref="D1597:D1599"/>
    <mergeCell ref="E1597:E1599"/>
    <mergeCell ref="F1583:F1584"/>
    <mergeCell ref="B1618:B1620"/>
    <mergeCell ref="C1618:C1620"/>
    <mergeCell ref="D1618:D1620"/>
    <mergeCell ref="E1618:E1620"/>
    <mergeCell ref="B1621:B1623"/>
    <mergeCell ref="C1621:C1623"/>
    <mergeCell ref="D1621:D1623"/>
    <mergeCell ref="E1621:E1623"/>
    <mergeCell ref="B1612:B1614"/>
    <mergeCell ref="C1612:C1614"/>
    <mergeCell ref="D1612:D1614"/>
    <mergeCell ref="E1612:E1614"/>
    <mergeCell ref="B1615:B1617"/>
    <mergeCell ref="C1615:C1617"/>
    <mergeCell ref="D1615:D1617"/>
    <mergeCell ref="E1615:E1617"/>
    <mergeCell ref="B1606:B1608"/>
    <mergeCell ref="C1606:C1608"/>
    <mergeCell ref="D1606:D1608"/>
    <mergeCell ref="E1606:E1608"/>
    <mergeCell ref="B1609:B1611"/>
    <mergeCell ref="C1609:C1611"/>
    <mergeCell ref="D1609:D1611"/>
    <mergeCell ref="E1609:E1611"/>
    <mergeCell ref="G1625:AT1625"/>
    <mergeCell ref="AU1625:AU1626"/>
    <mergeCell ref="A1627:A1665"/>
    <mergeCell ref="B1627:B1629"/>
    <mergeCell ref="C1627:C1629"/>
    <mergeCell ref="D1627:D1629"/>
    <mergeCell ref="E1627:E1629"/>
    <mergeCell ref="B1630:B1632"/>
    <mergeCell ref="C1630:C1632"/>
    <mergeCell ref="D1630:D1632"/>
    <mergeCell ref="E1630:E1632"/>
    <mergeCell ref="B1633:B1635"/>
    <mergeCell ref="C1633:C1635"/>
    <mergeCell ref="D1633:D1635"/>
    <mergeCell ref="E1633:E1635"/>
    <mergeCell ref="A1625:A1626"/>
    <mergeCell ref="B1625:B1626"/>
    <mergeCell ref="C1625:C1626"/>
    <mergeCell ref="D1625:D1626"/>
    <mergeCell ref="E1625:E1626"/>
    <mergeCell ref="B1642:B1644"/>
    <mergeCell ref="C1642:C1644"/>
    <mergeCell ref="D1642:D1644"/>
    <mergeCell ref="E1642:E1644"/>
    <mergeCell ref="B1645:B1647"/>
    <mergeCell ref="C1645:C1647"/>
    <mergeCell ref="D1645:D1647"/>
    <mergeCell ref="E1645:E1647"/>
    <mergeCell ref="B1636:B1638"/>
    <mergeCell ref="C1636:C1638"/>
    <mergeCell ref="D1636:D1638"/>
    <mergeCell ref="E1636:E1638"/>
    <mergeCell ref="E1678:E1680"/>
    <mergeCell ref="B1639:B1641"/>
    <mergeCell ref="C1639:C1641"/>
    <mergeCell ref="D1639:D1641"/>
    <mergeCell ref="E1639:E1641"/>
    <mergeCell ref="F1625:F1626"/>
    <mergeCell ref="B1660:B1662"/>
    <mergeCell ref="C1660:C1662"/>
    <mergeCell ref="D1660:D1662"/>
    <mergeCell ref="E1660:E1662"/>
    <mergeCell ref="B1663:B1665"/>
    <mergeCell ref="C1663:C1665"/>
    <mergeCell ref="D1663:D1665"/>
    <mergeCell ref="E1663:E1665"/>
    <mergeCell ref="B1654:B1656"/>
    <mergeCell ref="C1654:C1656"/>
    <mergeCell ref="D1654:D1656"/>
    <mergeCell ref="E1654:E1656"/>
    <mergeCell ref="B1657:B1659"/>
    <mergeCell ref="C1657:C1659"/>
    <mergeCell ref="D1657:D1659"/>
    <mergeCell ref="E1657:E1659"/>
    <mergeCell ref="B1648:B1650"/>
    <mergeCell ref="C1648:C1650"/>
    <mergeCell ref="D1648:D1650"/>
    <mergeCell ref="E1648:E1650"/>
    <mergeCell ref="B1651:B1653"/>
    <mergeCell ref="C1651:C1653"/>
    <mergeCell ref="D1651:D1653"/>
    <mergeCell ref="E1651:E1653"/>
    <mergeCell ref="E1693:E1695"/>
    <mergeCell ref="G1667:AT1667"/>
    <mergeCell ref="AU1667:AU1668"/>
    <mergeCell ref="A1669:A1707"/>
    <mergeCell ref="B1669:B1671"/>
    <mergeCell ref="C1669:C1671"/>
    <mergeCell ref="D1669:D1671"/>
    <mergeCell ref="E1669:E1671"/>
    <mergeCell ref="B1672:B1674"/>
    <mergeCell ref="C1672:C1674"/>
    <mergeCell ref="D1672:D1674"/>
    <mergeCell ref="E1672:E1674"/>
    <mergeCell ref="B1675:B1677"/>
    <mergeCell ref="C1675:C1677"/>
    <mergeCell ref="D1675:D1677"/>
    <mergeCell ref="E1675:E1677"/>
    <mergeCell ref="A1667:A1668"/>
    <mergeCell ref="B1667:B1668"/>
    <mergeCell ref="C1667:C1668"/>
    <mergeCell ref="D1667:D1668"/>
    <mergeCell ref="E1667:E1668"/>
    <mergeCell ref="B1684:B1686"/>
    <mergeCell ref="C1684:C1686"/>
    <mergeCell ref="D1684:D1686"/>
    <mergeCell ref="E1684:E1686"/>
    <mergeCell ref="B1687:B1689"/>
    <mergeCell ref="C1687:C1689"/>
    <mergeCell ref="D1687:D1689"/>
    <mergeCell ref="E1687:E1689"/>
    <mergeCell ref="B1678:B1680"/>
    <mergeCell ref="C1678:C1680"/>
    <mergeCell ref="D1678:D1680"/>
    <mergeCell ref="A21:F21"/>
    <mergeCell ref="A23:B23"/>
    <mergeCell ref="A24:B24"/>
    <mergeCell ref="A25:B25"/>
    <mergeCell ref="B1681:B1683"/>
    <mergeCell ref="C1681:C1683"/>
    <mergeCell ref="D1681:D1683"/>
    <mergeCell ref="E1681:E1683"/>
    <mergeCell ref="F1667:F1668"/>
    <mergeCell ref="B1702:B1704"/>
    <mergeCell ref="C1702:C1704"/>
    <mergeCell ref="D1702:D1704"/>
    <mergeCell ref="E1702:E1704"/>
    <mergeCell ref="B1705:B1707"/>
    <mergeCell ref="C1705:C1707"/>
    <mergeCell ref="D1705:D1707"/>
    <mergeCell ref="E1705:E1707"/>
    <mergeCell ref="B1696:B1698"/>
    <mergeCell ref="C1696:C1698"/>
    <mergeCell ref="D1696:D1698"/>
    <mergeCell ref="E1696:E1698"/>
    <mergeCell ref="B1699:B1701"/>
    <mergeCell ref="C1699:C1701"/>
    <mergeCell ref="D1699:D1701"/>
    <mergeCell ref="E1699:E1701"/>
    <mergeCell ref="B1690:B1692"/>
    <mergeCell ref="C1690:C1692"/>
    <mergeCell ref="D1690:D1692"/>
    <mergeCell ref="E1690:E1692"/>
    <mergeCell ref="B1693:B1695"/>
    <mergeCell ref="C1693:C1695"/>
    <mergeCell ref="D1693:D1695"/>
  </mergeCells>
  <phoneticPr fontId="3"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AEF4A58F4946B781F9C81E2CF8BA" ma:contentTypeVersion="10" ma:contentTypeDescription="Create a new document." ma:contentTypeScope="" ma:versionID="ed483aaa9fd5732f542b2f30fb64b51c">
  <xsd:schema xmlns:xsd="http://www.w3.org/2001/XMLSchema" xmlns:xs="http://www.w3.org/2001/XMLSchema" xmlns:p="http://schemas.microsoft.com/office/2006/metadata/properties" xmlns:ns2="e592786d-1027-40f5-b52b-b408b3497842" xmlns:ns3="9892d24d-63ef-4012-9fd9-3b2b4b9ac558" targetNamespace="http://schemas.microsoft.com/office/2006/metadata/properties" ma:root="true" ma:fieldsID="dcd1a70f08d6b88a87058507c5c1d438" ns2:_="" ns3:_="">
    <xsd:import namespace="e592786d-1027-40f5-b52b-b408b3497842"/>
    <xsd:import namespace="9892d24d-63ef-4012-9fd9-3b2b4b9ac5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2786d-1027-40f5-b52b-b408b3497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92d24d-63ef-4012-9fd9-3b2b4b9ac5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E5E291-1EF8-4F78-B2B6-64DA6167853D}"/>
</file>

<file path=customXml/itemProps2.xml><?xml version="1.0" encoding="utf-8"?>
<ds:datastoreItem xmlns:ds="http://schemas.openxmlformats.org/officeDocument/2006/customXml" ds:itemID="{2CA34C20-7E42-4AA6-9A2A-7C5F33320F64}"/>
</file>

<file path=customXml/itemProps3.xml><?xml version="1.0" encoding="utf-8"?>
<ds:datastoreItem xmlns:ds="http://schemas.openxmlformats.org/officeDocument/2006/customXml" ds:itemID="{1167CE08-E6C5-4AD1-9362-299CF44C71A9}"/>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vt:lpstr>
      <vt:lpstr>Introduction</vt:lpstr>
      <vt:lpstr>Initiative Basics</vt:lpstr>
      <vt:lpstr>Planning Sheet</vt:lpstr>
      <vt:lpstr>Funding Plan by Program-Policy</vt:lpstr>
      <vt:lpstr>Funding Plan by Source</vt:lpstr>
      <vt:lpstr>Investment Breakdown</vt:lpstr>
      <vt:lpstr>Operating Cost Categories</vt:lpstr>
      <vt:lpstr>Op. Costs by Program-Policy</vt:lpstr>
      <vt:lpstr>Operating Cost Summary</vt:lpstr>
      <vt:lpstr>Three-Year Budget</vt:lpstr>
      <vt:lpstr>CountyFunding</vt:lpstr>
      <vt:lpstr>CountyInterventionList</vt:lpstr>
      <vt:lpstr>FundingSources</vt:lpstr>
      <vt:lpstr>'Initiative Basics'!Print_Area</vt:lpstr>
      <vt:lpstr>PrioritizedInterventions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Adams</dc:creator>
  <cp:lastModifiedBy>Katy Albis</cp:lastModifiedBy>
  <cp:lastPrinted>2018-08-09T22:14:25Z</cp:lastPrinted>
  <dcterms:created xsi:type="dcterms:W3CDTF">2018-05-09T18:58:40Z</dcterms:created>
  <dcterms:modified xsi:type="dcterms:W3CDTF">2020-06-16T15:26:27Z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0x010100C3F9AEF4A58F4946B781F9C81E2CF8BA</vt:lpwstr>
  </property>
</Properties>
</file>